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Petits pieds\Gestion\Création Fiche inscription\"/>
    </mc:Choice>
  </mc:AlternateContent>
  <xr:revisionPtr revIDLastSave="0" documentId="13_ncr:1_{1BD8976F-D5B6-4F84-AF64-0E2F55CE5A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he inscription" sheetId="2" r:id="rId1"/>
  </sheets>
  <definedNames>
    <definedName name="BIEN_ETRE">'Fiche inscription'!$AK$2:$AK$4</definedName>
    <definedName name="CARTE_10_COURS">'Fiche inscription'!$AR$2</definedName>
    <definedName name="categorie">'Fiche inscription'!$AJ$2:$AJ$8</definedName>
    <definedName name="champtransparent">'Fiche inscription'!$H$1:$BK$200</definedName>
    <definedName name="DANSE_CLASSIQUE">'Fiche inscription'!$AM$2:$AM$16</definedName>
    <definedName name="DANSE_CONTEMPORAINE">'Fiche inscription'!$AO$2:$AO$9</definedName>
    <definedName name="DANSE_INITIATION">'Fiche inscription'!$AL$2:$AL$15</definedName>
    <definedName name="DANSE_PARENT_ENFANT">'Fiche inscription'!$AP$2</definedName>
    <definedName name="EVEIL_CORPOREL">'Fiche inscription'!$AQ$2:$AQ$7</definedName>
    <definedName name="_xlnm.Print_Area" localSheetId="0">'Fiche inscription'!$A$1:$G$79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J37" i="2"/>
  <c r="K37" i="2"/>
  <c r="H37" i="2"/>
  <c r="F34" i="2"/>
  <c r="J34" i="2"/>
  <c r="K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4" i="2"/>
  <c r="F57" i="2"/>
  <c r="H34" i="2"/>
  <c r="J35" i="2"/>
  <c r="K35" i="2"/>
  <c r="H35" i="2"/>
  <c r="J36" i="2"/>
  <c r="K36" i="2"/>
  <c r="H36" i="2"/>
  <c r="J38" i="2"/>
  <c r="K38" i="2"/>
  <c r="H38" i="2"/>
  <c r="J39" i="2"/>
  <c r="H39" i="2"/>
  <c r="J40" i="2"/>
  <c r="H40" i="2"/>
  <c r="J41" i="2"/>
  <c r="H41" i="2"/>
  <c r="J42" i="2"/>
  <c r="H42" i="2"/>
  <c r="J43" i="2"/>
  <c r="H43" i="2"/>
  <c r="J44" i="2"/>
  <c r="H44" i="2"/>
  <c r="J45" i="2"/>
  <c r="H45" i="2"/>
  <c r="J46" i="2"/>
  <c r="H46" i="2"/>
  <c r="J47" i="2"/>
  <c r="H47" i="2"/>
  <c r="J48" i="2"/>
  <c r="H48" i="2"/>
  <c r="J49" i="2"/>
  <c r="H49" i="2"/>
  <c r="J50" i="2"/>
  <c r="H50" i="2"/>
  <c r="F62" i="2"/>
  <c r="F63" i="2"/>
  <c r="H53" i="2"/>
  <c r="H52" i="2"/>
  <c r="H51" i="2"/>
  <c r="I53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34" i="2"/>
  <c r="K39" i="2"/>
  <c r="K40" i="2"/>
  <c r="K41" i="2"/>
  <c r="K42" i="2"/>
  <c r="K43" i="2"/>
  <c r="K44" i="2"/>
  <c r="K45" i="2"/>
  <c r="K46" i="2"/>
  <c r="K47" i="2"/>
  <c r="K48" i="2"/>
  <c r="K49" i="2"/>
  <c r="K50" i="2"/>
  <c r="A82" i="2"/>
  <c r="F56" i="2"/>
  <c r="I56" i="2"/>
  <c r="G52" i="2"/>
  <c r="F60" i="2"/>
  <c r="F58" i="2"/>
  <c r="F64" i="2"/>
  <c r="F61" i="2"/>
  <c r="I63" i="2"/>
  <c r="J63" i="2"/>
  <c r="I65" i="2"/>
  <c r="J65" i="2"/>
  <c r="I64" i="2"/>
  <c r="J64" i="2"/>
  <c r="D6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colonne O de "Liste cours et tarifs fiches"</t>
        </r>
      </text>
    </comment>
    <comment ref="AJ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depuis feuille "Listes pour choix fiche insc"</t>
        </r>
      </text>
    </comment>
  </commentList>
</comments>
</file>

<file path=xl/sharedStrings.xml><?xml version="1.0" encoding="utf-8"?>
<sst xmlns="http://schemas.openxmlformats.org/spreadsheetml/2006/main" count="328" uniqueCount="148">
  <si>
    <t>Ateliers petits pieds grands sauts</t>
  </si>
  <si>
    <t>...</t>
  </si>
  <si>
    <t>1- Formalités et pièces à fournir pour valider l'inscription</t>
  </si>
  <si>
    <t>-Fiche d'inscription complétée (1 par famille ou représentant légal)</t>
  </si>
  <si>
    <t>Envoi du dossier d'inscription :</t>
  </si>
  <si>
    <t>Identité:</t>
  </si>
  <si>
    <t>Nom:</t>
  </si>
  <si>
    <t>Prénom:</t>
  </si>
  <si>
    <t>Adresse:</t>
  </si>
  <si>
    <t>N° et rue:</t>
  </si>
  <si>
    <t>Code postal:</t>
  </si>
  <si>
    <t>Ville:</t>
  </si>
  <si>
    <t>N° téléphone 1:</t>
  </si>
  <si>
    <t xml:space="preserve"> N° téléphone 2:</t>
  </si>
  <si>
    <t>Email:</t>
  </si>
  <si>
    <t>Nom de l'élève</t>
  </si>
  <si>
    <t>Prénom de l'élève</t>
  </si>
  <si>
    <t>Date de naissance</t>
  </si>
  <si>
    <t>Si allergies alimentaires, merci de préciser (en cas de goûter, anniversaire) l'enfant concerné, et le type d'allergie:</t>
  </si>
  <si>
    <t xml:space="preserve">Enfant(s) autorisé(s) à quitter la salle seul ?   </t>
  </si>
  <si>
    <t>Personnes autorisées à venir chercher votre enfant :</t>
  </si>
  <si>
    <t>Formalités :</t>
  </si>
  <si>
    <t>Prix TTC</t>
  </si>
  <si>
    <t>Total pour l'ensemble des inscriptions à l'atelier (y compris frais de dossier) - prix TTC à payer</t>
  </si>
  <si>
    <t>2 chèques</t>
  </si>
  <si>
    <t>3 chèques</t>
  </si>
  <si>
    <t>4 chèques</t>
  </si>
  <si>
    <t>1 virement bancaire</t>
  </si>
  <si>
    <t>Espèces</t>
  </si>
  <si>
    <t>Soit:</t>
  </si>
  <si>
    <t xml:space="preserve">Choix* : </t>
  </si>
  <si>
    <t>Besoin d'aide pour calculer le tarif ? téléchargez la fiche au format xls sur petitspieds.fr, saisissez les informations sous excel (les tarifs et réductions seront calculés automatiquement)</t>
  </si>
  <si>
    <t>Contenu du dossier d'inscription validé:</t>
  </si>
  <si>
    <t>-Certificat médical pour la pratique de la danse (fourni au premier cours au plus tard)</t>
  </si>
  <si>
    <t>*Paiement possible en 1 chèque - 2 chèques  - 3 chèques - 4 chèques (tous datés du jour de l'inscription) à l'ordre de "ATELIERS PETITS PIEDS GRANDS SAUTS"</t>
  </si>
  <si>
    <t>En cochant cette case, je reconnais avoir pris connaissance du règlement intérieur de l'atelier petits pieds grands sauts, et m'engage à le respecter</t>
  </si>
  <si>
    <t>En cochant cette case, je certifie avoir souscrit à une assurance responsabilité civile couvrant l'ensemble des élèves inscrits ci-après</t>
  </si>
  <si>
    <t>réalisés durant les cours ou lors du gala annuel auxquels ils sont inscrits. L'autorisation est consentie sans aucune limite de temps.</t>
  </si>
  <si>
    <t>En cochant cette case, j'autorise gracieusement la publication (papier, internet) des photographies ou films représentant les élèves inscrits ci-après,</t>
  </si>
  <si>
    <t>Chèques vacances et chèque(s)</t>
  </si>
  <si>
    <t>Chèques vacances et virement bancaire</t>
  </si>
  <si>
    <t>Chèques vacances et espèces</t>
  </si>
  <si>
    <t>Chèques vacances en totalité</t>
  </si>
  <si>
    <t>Tarifs
(hors frais d'inscription)</t>
  </si>
  <si>
    <t>Catégorie</t>
  </si>
  <si>
    <t>Liste des cours</t>
  </si>
  <si>
    <t>% remise si inscription en cours d'année (à partir du 1er décembre, contactez Séverine pour connaître le %)</t>
  </si>
  <si>
    <t>4 - Total à payer</t>
  </si>
  <si>
    <t>5 - Choix* des modalités de paiement (virement, chèque(s), espèces, chèques vacances acceptés)</t>
  </si>
  <si>
    <t>BIEN_ETRE</t>
  </si>
  <si>
    <t>DANSE_INITIATION</t>
  </si>
  <si>
    <t>DANSE_CLASSIQUE</t>
  </si>
  <si>
    <t>DANSE_CONTEMPORAINE</t>
  </si>
  <si>
    <t>DANSE_PARENT_ENFANT</t>
  </si>
  <si>
    <t>EVEIL_CORPOREL</t>
  </si>
  <si>
    <t>CARTE_10_COURS</t>
  </si>
  <si>
    <t/>
  </si>
  <si>
    <t>Soit une réduction sur le prix total des inscriptions annuelles de :</t>
  </si>
  <si>
    <t>2 - Coordonnées (représentant légal)</t>
  </si>
  <si>
    <t>-Autorisation droit image (facultatif) :</t>
  </si>
  <si>
    <t>-Assurance responsabilité civile (obligatoire) :</t>
  </si>
  <si>
    <t>-Règlement intérieur (obligatoire) :</t>
  </si>
  <si>
    <t>-Paiement de la totalité du montant dû par chèque (1, 2, 3 ou 4 chèques, ordre ATELIERS PETITS PIEDS GRANDS SAUTS), chèques vacances, virement, espèces</t>
  </si>
  <si>
    <t>Choix du cours (dans la liste)</t>
  </si>
  <si>
    <t>3 - Inscriptions des élèves (toutes activités : Bien-être, Danse, Eveil corporel)</t>
  </si>
  <si>
    <t>-Par courrier : dès maintenant à ATELIERS PETITS PIEDS GRANDS SAUTS - Séverine Herard, 18 avenue Georges Clemenceau, 92330 Sceaux (payez par chèque ou virement)</t>
  </si>
  <si>
    <t>6 - Allergies</t>
  </si>
  <si>
    <t>7 - Mineurs: autorisations de sortie</t>
  </si>
  <si>
    <t>Nombre d'inscriptions annuelles ouvrant droit à la réduction famille (danse ou bien-être)</t>
  </si>
  <si>
    <t>1 chèque</t>
  </si>
  <si>
    <t>Choix activité
(dans la liste)</t>
  </si>
  <si>
    <t>soit une remise de</t>
  </si>
  <si>
    <t>dont TVA hors CGI 261-4-4</t>
  </si>
  <si>
    <t>TVA (hors exonération, article 261-4-4° du CGI)</t>
  </si>
  <si>
    <t>Paiement complet bien reçu ?</t>
  </si>
  <si>
    <t>Certificat médical reçu ?</t>
  </si>
  <si>
    <t>Commentaire :</t>
  </si>
  <si>
    <t>Cadre réservé à la gestion du dossier [Ateliers petits pieds grands sauts] - NE PAS SAISIR</t>
  </si>
  <si>
    <t>Saisir un commentaire ici…</t>
  </si>
  <si>
    <t>DANSE_BAROQUE</t>
  </si>
  <si>
    <t>nbcourssansfraisinsc</t>
  </si>
  <si>
    <r>
      <t>Frais de dossier TTC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(frais de gestion + frais d'entretien) -</t>
    </r>
    <r>
      <rPr>
        <i/>
        <sz val="9"/>
        <rFont val="Arial"/>
        <family val="2"/>
      </rPr>
      <t xml:space="preserve"> sauf massage bébé</t>
    </r>
  </si>
  <si>
    <t>Total soumis à la réduction famille (inscriptions annuelles danse ou bien-être)</t>
  </si>
  <si>
    <t>% réduction sur total soumis à la réduction famille (inscriptions annuelles danse ou bien-être) (20% pour 2, 25% pour 3, 30% pour 4 ou plus)</t>
  </si>
  <si>
    <t>Total dû pour l'ensemble des inscriptions à l'atelier (y compris frais de dossier) - prix en € HT</t>
  </si>
  <si>
    <t>Dont soumis à TVA (hors exonération, article 261-4-4° du CGI) - prix en € HT</t>
  </si>
  <si>
    <t>nbcoursreducfamille</t>
  </si>
  <si>
    <t>nbcourssoumistva</t>
  </si>
  <si>
    <t>Adultes, tous niveaux/Au choix /salle Au choix</t>
  </si>
  <si>
    <t>NON</t>
  </si>
  <si>
    <t>Massage bébé/0-1 an découverte/Sur RDV /salle Saint Simon ou à domicile</t>
  </si>
  <si>
    <t>Massage bébé/0-1 an initiation/Sur RDV /salle Saint Simon ou à domicile</t>
  </si>
  <si>
    <t>Massage bébé/0-1 an bonus/Sur RDV /salle Saint Simon ou à domicile</t>
  </si>
  <si>
    <t>Inscrit en 2020, je demande une carte de 10 cours offerte pour :</t>
  </si>
  <si>
    <t>Prénom Nom de l'adulte qui bénéficiera de la carte nominative</t>
  </si>
  <si>
    <t>OUI</t>
  </si>
  <si>
    <r>
      <t>Inscrit en 2020 ne demandant ni avoir ni carte 10 cours offerte</t>
    </r>
    <r>
      <rPr>
        <i/>
        <sz val="9"/>
        <rFont val="Arial"/>
        <family val="2"/>
      </rPr>
      <t xml:space="preserve"> (solidaire, je me satisfais des cours à distance et de la prolongation des cours)</t>
    </r>
  </si>
  <si>
    <t>-Par mail : dès maintenant à contact@petitspieds.fr (joindre cette fiche d'inscription, envoyez ou déposez les chèques séparément ou payez par virement)</t>
  </si>
  <si>
    <t>-Sur place : Venez le déposer lors des journées d'inscription ou dans notre boîte aux lettres au 16 rue Saint Simon</t>
  </si>
  <si>
    <r>
      <t xml:space="preserve">Inscrit en 2020, je demande une réduction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donc ne me contente pas des liens à distance ni de la prolongation des cours</t>
    </r>
    <r>
      <rPr>
        <sz val="9"/>
        <rFont val="Arial"/>
        <family val="2"/>
      </rPr>
      <t>)</t>
    </r>
  </si>
  <si>
    <t>Son @mail</t>
  </si>
  <si>
    <t>*Paiement par virement libellé "VOTRENOM_APPGS202022" (attendre notre confirmation de disponibilité du cours choisi) à l'ordre de :</t>
  </si>
  <si>
    <t>Fiche d'inscription 2022 / 2023</t>
  </si>
  <si>
    <t>3-8 ans/Samedi 16h45-17h45/salle Saint Simon</t>
  </si>
  <si>
    <t>Ado (2008-2009)/Lundi 18h-19h30/salle Saint Simon</t>
  </si>
  <si>
    <t>Motricité parent enfant/0-3 ans/Vendredi 10h00-11h00/salle Saint Simon</t>
  </si>
  <si>
    <t>Motricité parent enfant/1-3 ans/Samedi 17h-18h/salle Saint Simon</t>
  </si>
  <si>
    <t>3 ans (2019)/Mercredi 09h30-10h15/salle Foch</t>
  </si>
  <si>
    <t>Avancé adultes/Jeudi 20h30-22h/salle Saint Simon</t>
  </si>
  <si>
    <t>Yoga de bébé/0-3 ans/Vendredi 10h00-11h00/salle Saint Simon</t>
  </si>
  <si>
    <t>3 ans (2019)/Mercredi 16h30-17h15/salle Saint Simon</t>
  </si>
  <si>
    <t>Moyen adultes/Jeudi 19h-20h30/salle Saint Simon</t>
  </si>
  <si>
    <t>4 ans (2018)/Mercredi 10h30-11h15/salle Foch</t>
  </si>
  <si>
    <t>4 ans (2018)/Mercredi 15h30-16h15/salle Saint Simon</t>
  </si>
  <si>
    <t>4 ans (2018)/Samedi 15h45-16h30/salle Foch</t>
  </si>
  <si>
    <t>Ado collège (2008-2009)/Mercredi 18h30-20h/salle Saint Simon</t>
  </si>
  <si>
    <t>4-5 ans (2017-2018)/Samedi 15h30-16h30/salle Saint Simon</t>
  </si>
  <si>
    <t>Avancé adultes/Mercredi 20h-21h30/salle Saint Simon</t>
  </si>
  <si>
    <t>5 ans (2017)/Mercredi 13h15-14h15/salle Foch</t>
  </si>
  <si>
    <t>5 ans (2017)/Samedi 14h30-15h30/salle Foch</t>
  </si>
  <si>
    <t>Moyen Avancé adultes/Vendredi 14h30-16h/salle Saint Simon</t>
  </si>
  <si>
    <t>Moyen Avancé adultes/Vendredi 20h-21h30/salle Saint Simon</t>
  </si>
  <si>
    <t xml:space="preserve">Titulaire : Ateliers petits pieds grands sauts / Code BIC : BDEIFRPPXXX / Code IBAN : IBAN FR16 1144 9000 0101 1628 0001 X94 / FIDUCIAL BANQUE 20 RUE TREILHARD 75008 PARIS </t>
  </si>
  <si>
    <t>6 ans (2016)/Mercredi 11h30-12h30/salle Foch</t>
  </si>
  <si>
    <t>6 ans (2016)/Samedi 13h15-14h15/salle Foch</t>
  </si>
  <si>
    <t>Pilates/Adultes, tous niveaux/Lundi 11h15-12h15/salle Saint Simon</t>
  </si>
  <si>
    <t>Pilates/Adultes, tous niveaux/Lundi 12h15-13h15/salle Saint Simon</t>
  </si>
  <si>
    <t>Yoga Vinyasa/Adultes, tous niveaux/Vendredi 12h15-13h15/salle Versailles Soleil</t>
  </si>
  <si>
    <t>3-4 ans (2018-2019)/Samedi 09h15-10h/salle Saint Simon</t>
  </si>
  <si>
    <t>5-7 ans (2016-2017)/Lundi 17h-18h/salle Saint Simon</t>
  </si>
  <si>
    <t>5-7 ans (2016-2017)/Samedi 10h-11h/salle Saint Simon</t>
  </si>
  <si>
    <t>6-8 ans (2015-2016)/Mardi 17h-18h/salle Saint Simon</t>
  </si>
  <si>
    <t>6-8 ans (2015-2016)/Mercredi 09h-10h/salle Saint Simon</t>
  </si>
  <si>
    <t>6-8 ans (2015-2016)/Samedi 14h30-15h30/salle Saint Simon</t>
  </si>
  <si>
    <t>7-9 ans (2014-2015)/Samedi 11h15-12h15/salle Saint Simon</t>
  </si>
  <si>
    <t>7-9 ans (2014-2015)/Mercredi 10h-11h/salle Saint Simon</t>
  </si>
  <si>
    <t>8-10 ans (2013-2014)/Mercredi 17h15-18h30/salle Saint Simon</t>
  </si>
  <si>
    <t>9-11 ans (2012-2013)/Mercredi 11h-12h15/salle Saint Simon</t>
  </si>
  <si>
    <t>9-11 ans (2012-2013)/Vendredi 17h-18h15/salle Saint Simon</t>
  </si>
  <si>
    <t>11-13 ans (2009-2010-2011)/Mardi 18h-19h30/salle Saint Simon</t>
  </si>
  <si>
    <t>11-13 ans (2009-2010-2011)/Vendredi 18h15-19h45/salle Saint Simon</t>
  </si>
  <si>
    <t>Jeunes lycée ( avant 2007)/Samedi 13h-14h30/salle Saint Simon</t>
  </si>
  <si>
    <t>7-8 ans (2015-2016)/Mercredi 14h30-15h30/salle Foch</t>
  </si>
  <si>
    <t>7-9 ans (2013-2014-2015)/Mercredi 13h15-14h30/salle Saint Simon</t>
  </si>
  <si>
    <t>8-10 (2012-2013-2014)/Mercredi 15h45-17h/salle Foch</t>
  </si>
  <si>
    <t>Ado (2009-2010-2011)/Jeudi 17h30-19h/salle Saint Simon</t>
  </si>
  <si>
    <t>Jeunes lycée ( avant 2007)/Lundi 19h30-21h/salle Saint Simon</t>
  </si>
  <si>
    <t>5-7 ans (2016-2017)/Mercredi 14h30-15h30/salle Saint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</si>
</sst>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[$€-40C];[Red]\-#,##0\ [$€-40C]"/>
    <numFmt numFmtId="166" formatCode="&quot;VRAI&quot;;&quot;VRAI&quot;;&quot;FAUX&quot;"/>
    <numFmt numFmtId="167" formatCode="dd/mm/yyyy;@"/>
    <numFmt numFmtId="168" formatCode="#,##0.00\ [$€-40C];[Red]\-#,##0.00\ [$€-40C]"/>
    <numFmt numFmtId="169" formatCode="_-* #,##0\ &quot;€&quot;_-;\-* #,##0\ &quot;€&quot;_-;_-* &quot;-&quot;??\ &quot;€&quot;_-;_-@_-"/>
    <numFmt numFmtId="170" formatCode="_-* #,##0\ _€_-;\-* #,##0\ _€_-;_-* &quot;-&quot;??\ _€_-;_-@_-"/>
    <numFmt numFmtId="171" formatCode="#,##0\ [$€-40C];\-#,##0\ [$€-40C]"/>
    <numFmt numFmtId="172" formatCode="#,##0.000_ ;[Red]\-#,##0.000\ "/>
    <numFmt numFmtId="173" formatCode="#,##0.00_ &quot;€ HT&quot;"/>
    <numFmt numFmtId="174" formatCode="#,##0_ &quot;€ TTC&quot;"/>
    <numFmt numFmtId="175" formatCode="#,##0.00_ &quot;€&quot;"/>
    <numFmt numFmtId="176" formatCode="_-* #,##0.00&quot; €&quot;_-;\-* #,##0.00&quot; €&quot;_-;_-* \-??&quot; €&quot;_-;_-@_-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u/>
      <sz val="12"/>
      <color indexed="10"/>
      <name val="Arial"/>
      <family val="2"/>
    </font>
    <font>
      <sz val="3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2"/>
      <color theme="0" tint="-0.499984740745262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2"/>
      <color rgb="FF0070C0"/>
      <name val="Arial"/>
      <family val="2"/>
    </font>
    <font>
      <b/>
      <sz val="9"/>
      <color rgb="FFFF99CC"/>
      <name val="Arial"/>
      <family val="2"/>
    </font>
    <font>
      <sz val="8"/>
      <color rgb="FF0070C0"/>
      <name val="Arial"/>
      <family val="2"/>
    </font>
    <font>
      <sz val="14"/>
      <color rgb="FFFF0000"/>
      <name val="Arial"/>
      <family val="2"/>
    </font>
    <font>
      <sz val="14"/>
      <color rgb="FF0070C0"/>
      <name val="Arial"/>
      <family val="2"/>
    </font>
    <font>
      <sz val="11"/>
      <color rgb="FF0070C0"/>
      <name val="Arial"/>
      <family val="2"/>
    </font>
    <font>
      <u/>
      <sz val="12"/>
      <color rgb="FF0070C0"/>
      <name val="Arial"/>
      <family val="2"/>
    </font>
    <font>
      <i/>
      <sz val="9"/>
      <name val="Arial"/>
      <family val="2"/>
    </font>
    <font>
      <i/>
      <sz val="12"/>
      <color theme="1" tint="0.499984740745262"/>
      <name val="Arial"/>
      <family val="2"/>
    </font>
    <font>
      <sz val="11"/>
      <color rgb="FF000000"/>
      <name val="Calibri"/>
      <family val="2"/>
      <charset val="1"/>
    </font>
    <font>
      <b/>
      <sz val="28"/>
      <color rgb="FF0070C0"/>
      <name val="Arial"/>
      <family val="2"/>
    </font>
    <font>
      <b/>
      <sz val="9"/>
      <color rgb="FFFF0000"/>
      <name val="Arial"/>
      <family val="2"/>
    </font>
    <font>
      <i/>
      <sz val="1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.5"/>
      <color theme="0"/>
      <name val="Trebuchet MS"/>
      <family val="2"/>
    </font>
    <font>
      <u/>
      <sz val="10"/>
      <color theme="0"/>
      <name val="Arial"/>
      <family val="2"/>
    </font>
    <font>
      <sz val="12"/>
      <color theme="0"/>
      <name val="Arial"/>
      <family val="2"/>
    </font>
    <font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4"/>
      </left>
      <right style="hair">
        <color indexed="8"/>
      </right>
      <top style="hair">
        <color indexed="14"/>
      </top>
      <bottom style="hair">
        <color indexed="14"/>
      </bottom>
      <diagonal/>
    </border>
    <border>
      <left style="hair">
        <color indexed="14"/>
      </left>
      <right/>
      <top style="hair">
        <color indexed="14"/>
      </top>
      <bottom style="hair">
        <color indexed="14"/>
      </bottom>
      <diagonal/>
    </border>
    <border>
      <left style="hair">
        <color indexed="8"/>
      </left>
      <right/>
      <top style="hair">
        <color indexed="8"/>
      </top>
      <bottom style="hair">
        <color indexed="14"/>
      </bottom>
      <diagonal/>
    </border>
    <border>
      <left/>
      <right/>
      <top style="hair">
        <color indexed="8"/>
      </top>
      <bottom style="hair">
        <color indexed="14"/>
      </bottom>
      <diagonal/>
    </border>
    <border>
      <left/>
      <right style="hair">
        <color indexed="8"/>
      </right>
      <top style="hair">
        <color indexed="8"/>
      </top>
      <bottom style="hair">
        <color indexed="14"/>
      </bottom>
      <diagonal/>
    </border>
    <border>
      <left style="hair">
        <color rgb="FFFF00FF"/>
      </left>
      <right style="hair">
        <color rgb="FFFF00FF"/>
      </right>
      <top style="hair">
        <color rgb="FFFF00FF"/>
      </top>
      <bottom style="hair">
        <color rgb="FFFF00FF"/>
      </bottom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164" fontId="2" fillId="0" borderId="0" applyFill="0" applyBorder="0" applyAlignment="0" applyProtection="0"/>
    <xf numFmtId="44" fontId="2" fillId="0" borderId="0" applyFill="0" applyBorder="0" applyAlignment="0" applyProtection="0"/>
    <xf numFmtId="0" fontId="31" fillId="0" borderId="0"/>
    <xf numFmtId="176" fontId="31" fillId="0" borderId="0" applyBorder="0" applyProtection="0"/>
    <xf numFmtId="9" fontId="31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quotePrefix="1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quotePrefix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19" fillId="0" borderId="2" xfId="0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/>
      <protection hidden="1"/>
    </xf>
    <xf numFmtId="0" fontId="19" fillId="0" borderId="4" xfId="0" applyFont="1" applyFill="1" applyBorder="1" applyAlignment="1" applyProtection="1">
      <alignment vertical="center"/>
      <protection hidden="1"/>
    </xf>
    <xf numFmtId="0" fontId="8" fillId="0" borderId="0" xfId="0" quotePrefix="1" applyFont="1" applyFill="1" applyAlignment="1" applyProtection="1">
      <alignment horizontal="left" vertical="center" indent="1"/>
      <protection hidden="1"/>
    </xf>
    <xf numFmtId="9" fontId="4" fillId="0" borderId="1" xfId="0" applyNumberFormat="1" applyFont="1" applyFill="1" applyBorder="1" applyAlignment="1" applyProtection="1">
      <alignment vertical="center"/>
      <protection hidden="1"/>
    </xf>
    <xf numFmtId="171" fontId="4" fillId="0" borderId="1" xfId="0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left" vertical="center" wrapText="1" indent="1"/>
      <protection locked="0"/>
    </xf>
    <xf numFmtId="167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49" fontId="22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quotePrefix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left" vertical="center" indent="3"/>
      <protection hidden="1"/>
    </xf>
    <xf numFmtId="0" fontId="0" fillId="0" borderId="0" xfId="0" applyBorder="1"/>
    <xf numFmtId="0" fontId="23" fillId="2" borderId="0" xfId="0" applyFont="1" applyFill="1" applyBorder="1" applyAlignment="1" applyProtection="1">
      <alignment horizontal="left" wrapText="1" indent="3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167" fontId="2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5" fillId="3" borderId="10" xfId="0" applyFont="1" applyFill="1" applyBorder="1" applyAlignment="1" applyProtection="1">
      <alignment vertical="center"/>
      <protection hidden="1"/>
    </xf>
    <xf numFmtId="0" fontId="16" fillId="3" borderId="11" xfId="0" applyFont="1" applyFill="1" applyBorder="1" applyAlignment="1" applyProtection="1">
      <alignment vertical="center"/>
      <protection hidden="1"/>
    </xf>
    <xf numFmtId="0" fontId="10" fillId="3" borderId="0" xfId="0" applyFont="1" applyFill="1" applyBorder="1" applyAlignment="1" applyProtection="1">
      <alignment vertical="center"/>
      <protection hidden="1"/>
    </xf>
    <xf numFmtId="0" fontId="25" fillId="3" borderId="11" xfId="0" applyFont="1" applyFill="1" applyBorder="1" applyAlignment="1" applyProtection="1">
      <alignment vertical="center"/>
      <protection hidden="1"/>
    </xf>
    <xf numFmtId="0" fontId="26" fillId="4" borderId="12" xfId="0" applyFont="1" applyFill="1" applyBorder="1" applyAlignment="1" applyProtection="1">
      <alignment vertical="center"/>
      <protection hidden="1"/>
    </xf>
    <xf numFmtId="0" fontId="27" fillId="4" borderId="13" xfId="0" applyFont="1" applyFill="1" applyBorder="1" applyAlignment="1" applyProtection="1">
      <alignment vertical="center"/>
      <protection hidden="1"/>
    </xf>
    <xf numFmtId="0" fontId="26" fillId="4" borderId="14" xfId="0" applyFont="1" applyFill="1" applyBorder="1" applyAlignment="1" applyProtection="1">
      <alignment vertical="center"/>
      <protection hidden="1"/>
    </xf>
    <xf numFmtId="0" fontId="27" fillId="4" borderId="15" xfId="0" applyFont="1" applyFill="1" applyBorder="1" applyAlignment="1" applyProtection="1">
      <alignment vertical="center"/>
      <protection hidden="1"/>
    </xf>
    <xf numFmtId="0" fontId="30" fillId="0" borderId="28" xfId="0" applyFont="1" applyFill="1" applyBorder="1" applyAlignment="1" applyProtection="1">
      <alignment vertical="center"/>
      <protection hidden="1"/>
    </xf>
    <xf numFmtId="0" fontId="30" fillId="0" borderId="29" xfId="0" applyFont="1" applyFill="1" applyBorder="1" applyAlignment="1" applyProtection="1">
      <alignment vertical="center"/>
      <protection hidden="1"/>
    </xf>
    <xf numFmtId="0" fontId="30" fillId="0" borderId="30" xfId="0" applyFont="1" applyFill="1" applyBorder="1" applyAlignment="1" applyProtection="1">
      <alignment vertical="center"/>
      <protection hidden="1"/>
    </xf>
    <xf numFmtId="174" fontId="3" fillId="0" borderId="31" xfId="0" applyNumberFormat="1" applyFont="1" applyFill="1" applyBorder="1" applyAlignment="1" applyProtection="1">
      <alignment vertical="center"/>
      <protection hidden="1"/>
    </xf>
    <xf numFmtId="174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quotePrefix="1" applyFont="1" applyAlignment="1" applyProtection="1">
      <alignment horizontal="left" vertical="center" indent="1"/>
      <protection hidden="1"/>
    </xf>
    <xf numFmtId="167" fontId="21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18" fillId="0" borderId="0" xfId="0" applyFont="1" applyFill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horizontal="center" vertical="center"/>
      <protection hidden="1"/>
    </xf>
    <xf numFmtId="15" fontId="2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9" fontId="4" fillId="0" borderId="1" xfId="0" applyNumberFormat="1" applyFont="1" applyFill="1" applyBorder="1" applyAlignment="1" applyProtection="1">
      <alignment vertical="center"/>
      <protection locked="0" hidden="1"/>
    </xf>
    <xf numFmtId="173" fontId="34" fillId="0" borderId="1" xfId="0" applyNumberFormat="1" applyFont="1" applyFill="1" applyBorder="1" applyAlignment="1" applyProtection="1">
      <alignment vertical="center"/>
      <protection hidden="1"/>
    </xf>
    <xf numFmtId="175" fontId="34" fillId="0" borderId="6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169" fontId="18" fillId="0" borderId="0" xfId="3" applyNumberFormat="1" applyFont="1" applyFill="1" applyBorder="1" applyProtection="1">
      <protection hidden="1"/>
    </xf>
    <xf numFmtId="9" fontId="18" fillId="0" borderId="0" xfId="0" applyNumberFormat="1" applyFont="1" applyFill="1" applyBorder="1" applyProtection="1">
      <protection hidden="1"/>
    </xf>
    <xf numFmtId="49" fontId="35" fillId="0" borderId="0" xfId="0" applyNumberFormat="1" applyFont="1" applyFill="1" applyBorder="1" applyAlignment="1" applyProtection="1">
      <alignment horizontal="left" vertical="center"/>
      <protection hidden="1"/>
    </xf>
    <xf numFmtId="170" fontId="36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Protection="1">
      <protection hidden="1"/>
    </xf>
    <xf numFmtId="0" fontId="37" fillId="0" borderId="0" xfId="0" applyFont="1" applyFill="1" applyBorder="1" applyAlignment="1" applyProtection="1">
      <alignment horizontal="center" wrapText="1"/>
      <protection hidden="1"/>
    </xf>
    <xf numFmtId="0" fontId="37" fillId="0" borderId="0" xfId="0" applyFont="1" applyFill="1" applyBorder="1" applyAlignment="1">
      <alignment horizontal="center" wrapText="1"/>
    </xf>
    <xf numFmtId="169" fontId="18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49" fontId="38" fillId="0" borderId="0" xfId="0" applyNumberFormat="1" applyFont="1" applyFill="1" applyBorder="1" applyAlignment="1" applyProtection="1">
      <alignment horizontal="left" vertical="center"/>
      <protection hidden="1"/>
    </xf>
    <xf numFmtId="170" fontId="18" fillId="0" borderId="0" xfId="2" applyNumberFormat="1" applyFont="1" applyFill="1" applyBorder="1" applyAlignment="1" applyProtection="1">
      <alignment horizontal="right" vertical="center" indent="2"/>
      <protection hidden="1"/>
    </xf>
    <xf numFmtId="2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2" fontId="40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69" fontId="18" fillId="0" borderId="0" xfId="3" applyNumberFormat="1" applyFont="1" applyFill="1" applyBorder="1" applyAlignment="1" applyProtection="1">
      <alignment horizontal="right" vertical="center" indent="2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Protection="1">
      <protection locked="0" hidden="1"/>
    </xf>
    <xf numFmtId="49" fontId="38" fillId="0" borderId="0" xfId="0" applyNumberFormat="1" applyFont="1" applyFill="1" applyBorder="1" applyAlignment="1" applyProtection="1">
      <alignment vertical="center"/>
      <protection hidden="1"/>
    </xf>
    <xf numFmtId="166" fontId="18" fillId="0" borderId="0" xfId="0" applyNumberFormat="1" applyFont="1" applyFill="1" applyBorder="1" applyProtection="1">
      <protection locked="0"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166" fontId="18" fillId="0" borderId="0" xfId="0" applyNumberFormat="1" applyFont="1" applyFill="1" applyBorder="1" applyProtection="1">
      <protection hidden="1"/>
    </xf>
    <xf numFmtId="170" fontId="18" fillId="0" borderId="0" xfId="2" applyNumberFormat="1" applyFont="1" applyFill="1" applyBorder="1" applyProtection="1">
      <protection hidden="1"/>
    </xf>
    <xf numFmtId="0" fontId="18" fillId="0" borderId="0" xfId="0" applyNumberFormat="1" applyFont="1" applyFill="1" applyBorder="1" applyProtection="1"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2" fontId="38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0" xfId="0" applyNumberFormat="1" applyFont="1" applyFill="1" applyBorder="1" applyProtection="1">
      <protection hidden="1"/>
    </xf>
    <xf numFmtId="0" fontId="43" fillId="0" borderId="0" xfId="1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168" fontId="44" fillId="0" borderId="0" xfId="0" applyNumberFormat="1" applyFont="1" applyFill="1" applyBorder="1" applyAlignment="1" applyProtection="1">
      <alignment vertical="center"/>
      <protection hidden="1"/>
    </xf>
    <xf numFmtId="1" fontId="18" fillId="0" borderId="0" xfId="0" applyNumberFormat="1" applyFont="1" applyFill="1" applyBorder="1" applyAlignment="1" applyProtection="1">
      <alignment horizontal="center" vertical="center"/>
      <protection hidden="1"/>
    </xf>
    <xf numFmtId="168" fontId="45" fillId="0" borderId="0" xfId="0" applyNumberFormat="1" applyFont="1" applyFill="1" applyBorder="1" applyProtection="1">
      <protection hidden="1"/>
    </xf>
    <xf numFmtId="168" fontId="18" fillId="0" borderId="0" xfId="0" applyNumberFormat="1" applyFont="1" applyFill="1" applyBorder="1" applyProtection="1">
      <protection hidden="1"/>
    </xf>
    <xf numFmtId="165" fontId="18" fillId="0" borderId="0" xfId="0" applyNumberFormat="1" applyFont="1" applyFill="1" applyBorder="1" applyProtection="1">
      <protection hidden="1"/>
    </xf>
    <xf numFmtId="169" fontId="18" fillId="0" borderId="0" xfId="3" applyNumberFormat="1" applyFont="1" applyFill="1" applyBorder="1" applyAlignment="1" applyProtection="1">
      <alignment vertical="center"/>
      <protection hidden="1"/>
    </xf>
    <xf numFmtId="0" fontId="18" fillId="0" borderId="0" xfId="2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Fill="1" applyAlignment="1" applyProtection="1">
      <alignment vertical="center"/>
      <protection hidden="1"/>
    </xf>
    <xf numFmtId="165" fontId="18" fillId="0" borderId="0" xfId="2" applyNumberFormat="1" applyFont="1" applyFill="1" applyBorder="1" applyAlignment="1" applyProtection="1">
      <alignment vertical="center"/>
      <protection hidden="1"/>
    </xf>
    <xf numFmtId="172" fontId="18" fillId="0" borderId="0" xfId="0" applyNumberFormat="1" applyFont="1" applyFill="1" applyBorder="1" applyProtection="1">
      <protection hidden="1"/>
    </xf>
    <xf numFmtId="168" fontId="18" fillId="0" borderId="0" xfId="0" applyNumberFormat="1" applyFont="1" applyFill="1" applyAlignment="1" applyProtection="1">
      <alignment vertical="center"/>
      <protection hidden="1"/>
    </xf>
    <xf numFmtId="169" fontId="18" fillId="0" borderId="0" xfId="3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locked="0"/>
    </xf>
    <xf numFmtId="170" fontId="18" fillId="0" borderId="0" xfId="2" applyNumberFormat="1" applyFont="1" applyFill="1" applyProtection="1"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right" vertical="center" wrapText="1"/>
      <protection locked="0"/>
    </xf>
    <xf numFmtId="0" fontId="22" fillId="0" borderId="4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indent="2"/>
      <protection hidden="1"/>
    </xf>
    <xf numFmtId="0" fontId="32" fillId="0" borderId="0" xfId="0" applyFont="1" applyFill="1" applyBorder="1" applyAlignment="1" applyProtection="1">
      <alignment horizontal="left" indent="5"/>
      <protection hidden="1"/>
    </xf>
    <xf numFmtId="0" fontId="33" fillId="2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 wrapText="1" indent="3"/>
      <protection hidden="1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left" vertical="center"/>
      <protection hidden="1"/>
    </xf>
    <xf numFmtId="0" fontId="30" fillId="0" borderId="6" xfId="0" applyFont="1" applyFill="1" applyBorder="1" applyAlignment="1" applyProtection="1">
      <alignment horizontal="left" vertical="center"/>
      <protection hidden="1"/>
    </xf>
    <xf numFmtId="0" fontId="27" fillId="0" borderId="24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top" wrapText="1" indent="3"/>
      <protection hidden="1"/>
    </xf>
    <xf numFmtId="49" fontId="22" fillId="0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1" xfId="1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/>
      <protection hidden="1"/>
    </xf>
    <xf numFmtId="0" fontId="22" fillId="0" borderId="2" xfId="0" applyFont="1" applyFill="1" applyBorder="1" applyAlignment="1" applyProtection="1">
      <alignment horizontal="right" vertical="center"/>
      <protection locked="0"/>
    </xf>
    <xf numFmtId="0" fontId="22" fillId="0" borderId="3" xfId="0" applyFont="1" applyFill="1" applyBorder="1" applyAlignment="1" applyProtection="1">
      <alignment horizontal="right" vertical="center"/>
      <protection locked="0"/>
    </xf>
    <xf numFmtId="0" fontId="22" fillId="0" borderId="4" xfId="0" applyFont="1" applyFill="1" applyBorder="1" applyAlignment="1" applyProtection="1">
      <alignment horizontal="right" vertical="center"/>
      <protection locked="0"/>
    </xf>
  </cellXfs>
  <cellStyles count="10">
    <cellStyle name="Lien hypertexte" xfId="1" builtinId="8"/>
    <cellStyle name="Milliers" xfId="2" builtinId="3"/>
    <cellStyle name="Milliers 2" xfId="8" xr:uid="{92402B9C-65D4-4310-963A-950711B7DC0B}"/>
    <cellStyle name="Monétaire" xfId="3" builtinId="4"/>
    <cellStyle name="Monétaire 2" xfId="5" xr:uid="{F93CA346-5144-43EF-97EA-567F85829C71}"/>
    <cellStyle name="Normal" xfId="0" builtinId="0"/>
    <cellStyle name="Normal 2" xfId="7" xr:uid="{254A3FE5-D71E-48CC-8723-749BAFFC957A}"/>
    <cellStyle name="Normal 3" xfId="4" xr:uid="{28837A62-0937-483A-BEA8-8B03730C95F0}"/>
    <cellStyle name="Pourcentage 2" xfId="9" xr:uid="{A1AA1689-B49E-440D-BB9F-879C8A62B10D}"/>
    <cellStyle name="Pourcentage 3" xfId="6" xr:uid="{C7FE0227-6990-4999-B575-885E855BC245}"/>
  </cellStyles>
  <dxfs count="3">
    <dxf>
      <font>
        <color theme="0"/>
      </font>
      <fill>
        <patternFill>
          <bgColor rgb="FF00B050"/>
        </patternFill>
      </fill>
      <border>
        <vertical/>
        <horizontal/>
      </border>
    </dxf>
    <dxf>
      <font>
        <color rgb="FF007033"/>
      </font>
      <fill>
        <patternFill>
          <bgColor rgb="FF5BFFA5"/>
        </patternFill>
      </fill>
    </dxf>
    <dxf>
      <fill>
        <patternFill>
          <bgColor rgb="FF5BFFA5"/>
        </patternFill>
      </fill>
    </dxf>
  </dxfs>
  <tableStyles count="0" defaultTableStyle="TableStyleMedium2" defaultPivotStyle="PivotStyleLight16"/>
  <colors>
    <mruColors>
      <color rgb="FFED5DD2"/>
      <color rgb="FFFF00FF"/>
      <color rgb="FF008E40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L$13" noThreeD="1"/>
</file>

<file path=xl/ctrlProps/ctrlProp2.xml><?xml version="1.0" encoding="utf-8"?>
<formControlPr xmlns="http://schemas.microsoft.com/office/spreadsheetml/2009/9/main" objectType="CheckBox" checked="Checked" fmlaLink="$L$14" noThreeD="1"/>
</file>

<file path=xl/ctrlProps/ctrlProp3.xml><?xml version="1.0" encoding="utf-8"?>
<formControlPr xmlns="http://schemas.microsoft.com/office/spreadsheetml/2009/9/main" objectType="CheckBox" checked="Checked" fmlaLink="$L$15" noThreeD="1"/>
</file>

<file path=xl/ctrlProps/ctrlProp4.xml><?xml version="1.0" encoding="utf-8"?>
<formControlPr xmlns="http://schemas.microsoft.com/office/spreadsheetml/2009/9/main" objectType="CheckBox" fmlaLink="$H$83" noThreeD="1"/>
</file>

<file path=xl/ctrlProps/ctrlProp5.xml><?xml version="1.0" encoding="utf-8"?>
<formControlPr xmlns="http://schemas.microsoft.com/office/spreadsheetml/2009/9/main" objectType="CheckBox" fmlaLink="$H$8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142875</xdr:colOff>
          <xdr:row>12</xdr:row>
          <xdr:rowOff>28575</xdr:rowOff>
        </xdr:from>
        <xdr:to>
          <xdr:col>2</xdr:col>
          <xdr:colOff>447675</xdr:colOff>
          <xdr:row>12</xdr:row>
          <xdr:rowOff>247650</xdr:rowOff>
        </xdr:to>
        <xdr:sp macro="" textlink="">
          <xdr:nvSpPr>
            <xdr:cNvPr id="2049" name="Assuranceok" descr="assurance responsabilité civile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142875</xdr:colOff>
          <xdr:row>13</xdr:row>
          <xdr:rowOff>38100</xdr:rowOff>
        </xdr:from>
        <xdr:to>
          <xdr:col>2</xdr:col>
          <xdr:colOff>447675</xdr:colOff>
          <xdr:row>13</xdr:row>
          <xdr:rowOff>247650</xdr:rowOff>
        </xdr:to>
        <xdr:sp macro="" textlink="">
          <xdr:nvSpPr>
            <xdr:cNvPr id="2050" name="Assuranceok" descr="règlement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133350</xdr:colOff>
          <xdr:row>14</xdr:row>
          <xdr:rowOff>38100</xdr:rowOff>
        </xdr:from>
        <xdr:to>
          <xdr:col>2</xdr:col>
          <xdr:colOff>438150</xdr:colOff>
          <xdr:row>14</xdr:row>
          <xdr:rowOff>257175</xdr:rowOff>
        </xdr:to>
        <xdr:sp macro="" textlink="">
          <xdr:nvSpPr>
            <xdr:cNvPr id="2051" name="Assuranceok" descr="droit image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95250</xdr:colOff>
      <xdr:row>0</xdr:row>
      <xdr:rowOff>38100</xdr:rowOff>
    </xdr:from>
    <xdr:to>
      <xdr:col>1</xdr:col>
      <xdr:colOff>276225</xdr:colOff>
      <xdr:row>4</xdr:row>
      <xdr:rowOff>152400</xdr:rowOff>
    </xdr:to>
    <xdr:pic>
      <xdr:nvPicPr>
        <xdr:cNvPr id="2445" name="Image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495425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81</xdr:row>
          <xdr:rowOff>209550</xdr:rowOff>
        </xdr:from>
        <xdr:to>
          <xdr:col>2</xdr:col>
          <xdr:colOff>228600</xdr:colOff>
          <xdr:row>83</xdr:row>
          <xdr:rowOff>9525</xdr:rowOff>
        </xdr:to>
        <xdr:sp macro="" textlink="">
          <xdr:nvSpPr>
            <xdr:cNvPr id="2401" name="Assuranceok" descr="paiement complet reçu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1543050</xdr:colOff>
          <xdr:row>83</xdr:row>
          <xdr:rowOff>219075</xdr:rowOff>
        </xdr:from>
        <xdr:to>
          <xdr:col>2</xdr:col>
          <xdr:colOff>228600</xdr:colOff>
          <xdr:row>85</xdr:row>
          <xdr:rowOff>0</xdr:rowOff>
        </xdr:to>
        <xdr:sp macro="" textlink="">
          <xdr:nvSpPr>
            <xdr:cNvPr id="2403" name="Assuranceok" descr="certificat médical reçu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0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204"/>
  <sheetViews>
    <sheetView showGridLines="0" tabSelected="1" zoomScaleNormal="100" workbookViewId="0">
      <selection activeCell="B23" sqref="B23:C23"/>
    </sheetView>
  </sheetViews>
  <sheetFormatPr baseColWidth="10" defaultColWidth="11.5703125" defaultRowHeight="12.75" x14ac:dyDescent="0.2"/>
  <cols>
    <col min="1" max="1" width="19.7109375" style="1" customWidth="1"/>
    <col min="2" max="2" width="24.28515625" style="1" customWidth="1"/>
    <col min="3" max="3" width="21.42578125" style="1" customWidth="1"/>
    <col min="4" max="4" width="21.5703125" style="1" customWidth="1"/>
    <col min="5" max="5" width="63.28515625" style="1" customWidth="1"/>
    <col min="6" max="6" width="17.7109375" style="20" customWidth="1"/>
    <col min="7" max="7" width="7.140625" style="72" customWidth="1"/>
    <col min="8" max="9" width="10.5703125" style="72" customWidth="1"/>
    <col min="10" max="10" width="11.5703125" style="72"/>
    <col min="11" max="17" width="11.5703125" style="21"/>
    <col min="18" max="18" width="11.5703125" style="71"/>
    <col min="19" max="19" width="144.7109375" style="78" customWidth="1"/>
    <col min="20" max="20" width="18.5703125" style="79" customWidth="1"/>
    <col min="21" max="21" width="19.5703125" style="71" customWidth="1"/>
    <col min="22" max="22" width="11.5703125" style="71"/>
    <col min="23" max="31" width="11.5703125" style="21"/>
    <col min="32" max="32" width="60" style="21" bestFit="1" customWidth="1"/>
    <col min="33" max="33" width="12.7109375" style="122" bestFit="1" customWidth="1"/>
    <col min="34" max="34" width="12.7109375" style="122" customWidth="1"/>
    <col min="35" max="35" width="11.5703125" style="21"/>
    <col min="36" max="44" width="21.28515625" style="21" customWidth="1"/>
    <col min="45" max="117" width="11.5703125" style="21"/>
    <col min="118" max="16384" width="11.5703125" style="2"/>
  </cols>
  <sheetData>
    <row r="1" spans="1:63" ht="20.25" customHeight="1" x14ac:dyDescent="0.2">
      <c r="A1" s="134"/>
      <c r="B1" s="128" t="s">
        <v>0</v>
      </c>
      <c r="C1" s="128"/>
      <c r="D1" s="128"/>
      <c r="E1" s="128"/>
      <c r="F1" s="130"/>
      <c r="G1" s="130"/>
      <c r="H1" s="70"/>
      <c r="I1" s="70"/>
      <c r="J1" s="70"/>
      <c r="K1" s="71"/>
      <c r="L1" s="71"/>
      <c r="M1" s="71"/>
      <c r="N1" s="71"/>
      <c r="O1" s="71"/>
      <c r="P1" s="71"/>
      <c r="Q1" s="71"/>
      <c r="W1" s="71"/>
      <c r="X1" s="80">
        <v>0</v>
      </c>
      <c r="Y1" s="71"/>
      <c r="Z1" s="71"/>
      <c r="AA1" s="71" t="s">
        <v>27</v>
      </c>
      <c r="AB1" s="71"/>
      <c r="AC1" s="71"/>
      <c r="AD1" s="71"/>
      <c r="AE1" s="71"/>
      <c r="AF1" s="81" t="s">
        <v>45</v>
      </c>
      <c r="AG1" s="82" t="s">
        <v>43</v>
      </c>
      <c r="AH1" s="82"/>
      <c r="AI1" s="83"/>
      <c r="AJ1" s="84" t="s">
        <v>44</v>
      </c>
      <c r="AK1" s="84" t="s">
        <v>49</v>
      </c>
      <c r="AL1" s="84" t="s">
        <v>50</v>
      </c>
      <c r="AM1" s="84" t="s">
        <v>51</v>
      </c>
      <c r="AN1" s="84" t="s">
        <v>79</v>
      </c>
      <c r="AO1" s="84" t="s">
        <v>52</v>
      </c>
      <c r="AP1" s="85" t="s">
        <v>53</v>
      </c>
      <c r="AQ1" s="85" t="s">
        <v>54</v>
      </c>
      <c r="AR1" s="85" t="s">
        <v>55</v>
      </c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ht="20.25" customHeight="1" x14ac:dyDescent="0.2">
      <c r="A2" s="134"/>
      <c r="B2" s="128"/>
      <c r="C2" s="128"/>
      <c r="D2" s="128"/>
      <c r="E2" s="128"/>
      <c r="F2" s="130"/>
      <c r="G2" s="130"/>
      <c r="H2" s="70"/>
      <c r="I2" s="70"/>
      <c r="J2" s="70"/>
      <c r="K2" s="71"/>
      <c r="L2" s="71"/>
      <c r="M2" s="71"/>
      <c r="N2" s="71"/>
      <c r="O2" s="71"/>
      <c r="P2" s="71"/>
      <c r="Q2" s="71"/>
      <c r="S2" s="81"/>
      <c r="T2" s="86"/>
      <c r="U2" s="87"/>
      <c r="W2" s="71"/>
      <c r="X2" s="80">
        <v>0.01</v>
      </c>
      <c r="Y2" s="71"/>
      <c r="Z2" s="71"/>
      <c r="AA2" s="71" t="s">
        <v>69</v>
      </c>
      <c r="AB2" s="71"/>
      <c r="AC2" s="71"/>
      <c r="AD2" s="71"/>
      <c r="AE2" s="71"/>
      <c r="AF2" s="88" t="s">
        <v>110</v>
      </c>
      <c r="AG2" s="89">
        <v>365</v>
      </c>
      <c r="AH2" s="89"/>
      <c r="AI2" s="71"/>
      <c r="AJ2" s="90" t="s">
        <v>49</v>
      </c>
      <c r="AK2" s="91" t="s">
        <v>125</v>
      </c>
      <c r="AL2" s="91" t="s">
        <v>107</v>
      </c>
      <c r="AM2" s="91" t="s">
        <v>139</v>
      </c>
      <c r="AN2" s="91" t="s">
        <v>56</v>
      </c>
      <c r="AO2" s="91" t="s">
        <v>142</v>
      </c>
      <c r="AP2" s="91" t="s">
        <v>103</v>
      </c>
      <c r="AQ2" s="91" t="s">
        <v>92</v>
      </c>
      <c r="AR2" s="91" t="s">
        <v>88</v>
      </c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</row>
    <row r="3" spans="1:63" ht="20.25" customHeight="1" x14ac:dyDescent="0.2">
      <c r="A3" s="134"/>
      <c r="B3" s="129" t="s">
        <v>102</v>
      </c>
      <c r="C3" s="129"/>
      <c r="D3" s="129"/>
      <c r="E3" s="129"/>
      <c r="F3" s="130"/>
      <c r="G3" s="130"/>
      <c r="H3" s="70"/>
      <c r="I3" s="70"/>
      <c r="J3" s="70"/>
      <c r="K3" s="71"/>
      <c r="L3" s="71"/>
      <c r="M3" s="71"/>
      <c r="N3" s="71"/>
      <c r="O3" s="71"/>
      <c r="P3" s="71"/>
      <c r="Q3" s="71"/>
      <c r="S3" s="92"/>
      <c r="T3" s="93"/>
      <c r="U3" s="87"/>
      <c r="W3" s="71"/>
      <c r="X3" s="80">
        <v>0.02</v>
      </c>
      <c r="Y3" s="71"/>
      <c r="Z3" s="71"/>
      <c r="AA3" s="71" t="s">
        <v>24</v>
      </c>
      <c r="AB3" s="71"/>
      <c r="AC3" s="71"/>
      <c r="AD3" s="71"/>
      <c r="AE3" s="71"/>
      <c r="AF3" s="88" t="s">
        <v>107</v>
      </c>
      <c r="AG3" s="89">
        <v>365</v>
      </c>
      <c r="AH3" s="89"/>
      <c r="AI3" s="71"/>
      <c r="AJ3" s="90" t="s">
        <v>50</v>
      </c>
      <c r="AK3" s="91" t="s">
        <v>126</v>
      </c>
      <c r="AL3" s="91" t="s">
        <v>110</v>
      </c>
      <c r="AM3" s="91" t="s">
        <v>140</v>
      </c>
      <c r="AN3" s="91" t="s">
        <v>56</v>
      </c>
      <c r="AO3" s="91" t="s">
        <v>143</v>
      </c>
      <c r="AP3" s="91" t="s">
        <v>56</v>
      </c>
      <c r="AQ3" s="91" t="s">
        <v>90</v>
      </c>
      <c r="AR3" s="91" t="s">
        <v>56</v>
      </c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</row>
    <row r="4" spans="1:63" ht="20.25" customHeight="1" x14ac:dyDescent="0.2">
      <c r="A4" s="134"/>
      <c r="B4" s="129"/>
      <c r="C4" s="129"/>
      <c r="D4" s="129"/>
      <c r="E4" s="129"/>
      <c r="F4" s="130"/>
      <c r="G4" s="130"/>
      <c r="H4" s="70"/>
      <c r="I4" s="70"/>
      <c r="J4" s="70"/>
      <c r="K4" s="71"/>
      <c r="L4" s="71"/>
      <c r="M4" s="71"/>
      <c r="N4" s="71"/>
      <c r="O4" s="71"/>
      <c r="P4" s="71"/>
      <c r="Q4" s="71"/>
      <c r="S4" s="92"/>
      <c r="T4" s="93"/>
      <c r="U4" s="124"/>
      <c r="W4" s="71"/>
      <c r="X4" s="80">
        <v>0.03</v>
      </c>
      <c r="Y4" s="71"/>
      <c r="Z4" s="71"/>
      <c r="AA4" s="71" t="s">
        <v>25</v>
      </c>
      <c r="AB4" s="71"/>
      <c r="AC4" s="71"/>
      <c r="AD4" s="71"/>
      <c r="AE4" s="71"/>
      <c r="AF4" s="88" t="s">
        <v>128</v>
      </c>
      <c r="AG4" s="89">
        <v>365</v>
      </c>
      <c r="AH4" s="89"/>
      <c r="AI4" s="71"/>
      <c r="AJ4" s="90" t="s">
        <v>51</v>
      </c>
      <c r="AK4" s="91" t="s">
        <v>127</v>
      </c>
      <c r="AL4" s="91" t="s">
        <v>128</v>
      </c>
      <c r="AM4" s="91" t="s">
        <v>131</v>
      </c>
      <c r="AN4" s="91" t="s">
        <v>56</v>
      </c>
      <c r="AO4" s="91" t="s">
        <v>144</v>
      </c>
      <c r="AP4" s="91" t="s">
        <v>56</v>
      </c>
      <c r="AQ4" s="91" t="s">
        <v>91</v>
      </c>
      <c r="AR4" s="91" t="s">
        <v>56</v>
      </c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</row>
    <row r="5" spans="1:63" ht="20.25" customHeight="1" x14ac:dyDescent="0.2">
      <c r="A5" s="44"/>
      <c r="B5" s="45"/>
      <c r="C5" s="45"/>
      <c r="D5" s="45"/>
      <c r="E5" s="45"/>
      <c r="F5" s="22"/>
      <c r="G5" s="70"/>
      <c r="H5" s="70"/>
      <c r="I5" s="70"/>
      <c r="J5" s="70"/>
      <c r="K5" s="71"/>
      <c r="L5" s="71"/>
      <c r="M5" s="71"/>
      <c r="N5" s="71"/>
      <c r="O5" s="71"/>
      <c r="P5" s="71"/>
      <c r="Q5" s="71"/>
      <c r="S5" s="92"/>
      <c r="T5" s="93"/>
      <c r="U5" s="124"/>
      <c r="W5" s="71"/>
      <c r="X5" s="80">
        <v>0.04</v>
      </c>
      <c r="Y5" s="71"/>
      <c r="Z5" s="71"/>
      <c r="AA5" s="71" t="s">
        <v>26</v>
      </c>
      <c r="AB5" s="71"/>
      <c r="AC5" s="71"/>
      <c r="AD5" s="71"/>
      <c r="AE5" s="71"/>
      <c r="AF5" s="88" t="s">
        <v>112</v>
      </c>
      <c r="AG5" s="89">
        <v>365</v>
      </c>
      <c r="AH5" s="89"/>
      <c r="AI5" s="71"/>
      <c r="AJ5" s="90" t="s">
        <v>52</v>
      </c>
      <c r="AK5" s="91" t="s">
        <v>56</v>
      </c>
      <c r="AL5" s="91" t="s">
        <v>112</v>
      </c>
      <c r="AM5" s="91" t="s">
        <v>132</v>
      </c>
      <c r="AN5" s="91" t="s">
        <v>56</v>
      </c>
      <c r="AO5" s="91" t="s">
        <v>104</v>
      </c>
      <c r="AP5" s="91" t="s">
        <v>56</v>
      </c>
      <c r="AQ5" s="91" t="s">
        <v>105</v>
      </c>
      <c r="AR5" s="91" t="s">
        <v>56</v>
      </c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</row>
    <row r="6" spans="1:63" ht="21.75" customHeight="1" x14ac:dyDescent="0.2">
      <c r="A6" s="42" t="s">
        <v>2</v>
      </c>
      <c r="H6" s="70"/>
      <c r="I6" s="70"/>
      <c r="J6" s="70"/>
      <c r="K6" s="71"/>
      <c r="L6" s="71"/>
      <c r="M6" s="71"/>
      <c r="N6" s="71"/>
      <c r="O6" s="71"/>
      <c r="P6" s="71"/>
      <c r="Q6" s="71"/>
      <c r="S6" s="92"/>
      <c r="T6" s="93"/>
      <c r="U6" s="124"/>
      <c r="W6" s="71"/>
      <c r="X6" s="80">
        <v>0.05</v>
      </c>
      <c r="Y6" s="71"/>
      <c r="Z6" s="71"/>
      <c r="AA6" s="71" t="s">
        <v>28</v>
      </c>
      <c r="AB6" s="71"/>
      <c r="AC6" s="71"/>
      <c r="AD6" s="71"/>
      <c r="AE6" s="71"/>
      <c r="AF6" s="88" t="s">
        <v>113</v>
      </c>
      <c r="AG6" s="89">
        <v>365</v>
      </c>
      <c r="AH6" s="89"/>
      <c r="AI6" s="71"/>
      <c r="AJ6" s="90" t="s">
        <v>53</v>
      </c>
      <c r="AK6" s="91" t="s">
        <v>56</v>
      </c>
      <c r="AL6" s="91" t="s">
        <v>113</v>
      </c>
      <c r="AM6" s="91" t="s">
        <v>133</v>
      </c>
      <c r="AN6" s="91" t="s">
        <v>56</v>
      </c>
      <c r="AO6" s="91" t="s">
        <v>145</v>
      </c>
      <c r="AP6" s="91" t="s">
        <v>56</v>
      </c>
      <c r="AQ6" s="91" t="s">
        <v>106</v>
      </c>
      <c r="AR6" s="91" t="s">
        <v>56</v>
      </c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</row>
    <row r="7" spans="1:63" ht="18" customHeight="1" x14ac:dyDescent="0.2">
      <c r="A7" s="3" t="s">
        <v>32</v>
      </c>
      <c r="H7" s="70"/>
      <c r="I7" s="70"/>
      <c r="J7" s="70"/>
      <c r="K7" s="71"/>
      <c r="L7" s="71"/>
      <c r="M7" s="71"/>
      <c r="N7" s="71"/>
      <c r="O7" s="71"/>
      <c r="P7" s="71"/>
      <c r="Q7" s="71"/>
      <c r="U7" s="123"/>
      <c r="W7" s="71"/>
      <c r="X7" s="80">
        <v>0.06</v>
      </c>
      <c r="Y7" s="71"/>
      <c r="Z7" s="71"/>
      <c r="AA7" s="71" t="s">
        <v>39</v>
      </c>
      <c r="AB7" s="71"/>
      <c r="AC7" s="71"/>
      <c r="AD7" s="71"/>
      <c r="AE7" s="71"/>
      <c r="AF7" s="88" t="s">
        <v>114</v>
      </c>
      <c r="AG7" s="89">
        <v>365</v>
      </c>
      <c r="AH7" s="89"/>
      <c r="AI7" s="71"/>
      <c r="AJ7" s="90" t="s">
        <v>54</v>
      </c>
      <c r="AK7" s="91" t="s">
        <v>56</v>
      </c>
      <c r="AL7" s="91" t="s">
        <v>114</v>
      </c>
      <c r="AM7" s="91" t="s">
        <v>135</v>
      </c>
      <c r="AN7" s="91" t="s">
        <v>56</v>
      </c>
      <c r="AO7" s="91" t="s">
        <v>108</v>
      </c>
      <c r="AP7" s="91" t="s">
        <v>56</v>
      </c>
      <c r="AQ7" s="91" t="s">
        <v>109</v>
      </c>
      <c r="AR7" s="91" t="s">
        <v>56</v>
      </c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ht="18" customHeight="1" x14ac:dyDescent="0.2">
      <c r="A8" s="41" t="s">
        <v>3</v>
      </c>
      <c r="D8" s="2"/>
      <c r="H8" s="70"/>
      <c r="I8" s="70"/>
      <c r="J8" s="70"/>
      <c r="K8" s="71"/>
      <c r="L8" s="71"/>
      <c r="M8" s="71"/>
      <c r="N8" s="71"/>
      <c r="O8" s="71"/>
      <c r="P8" s="71"/>
      <c r="Q8" s="71"/>
      <c r="U8" s="94"/>
      <c r="W8" s="71"/>
      <c r="X8" s="80">
        <v>7.0000000000000007E-2</v>
      </c>
      <c r="Y8" s="71"/>
      <c r="Z8" s="71"/>
      <c r="AA8" s="71" t="s">
        <v>40</v>
      </c>
      <c r="AB8" s="71"/>
      <c r="AC8" s="71"/>
      <c r="AD8" s="71"/>
      <c r="AE8" s="71"/>
      <c r="AF8" s="88" t="s">
        <v>116</v>
      </c>
      <c r="AG8" s="89">
        <v>420</v>
      </c>
      <c r="AH8" s="89"/>
      <c r="AI8" s="71"/>
      <c r="AJ8" s="90" t="s">
        <v>55</v>
      </c>
      <c r="AK8" s="91" t="s">
        <v>56</v>
      </c>
      <c r="AL8" s="91" t="s">
        <v>116</v>
      </c>
      <c r="AM8" s="91" t="s">
        <v>134</v>
      </c>
      <c r="AN8" s="91" t="s">
        <v>56</v>
      </c>
      <c r="AO8" s="91" t="s">
        <v>146</v>
      </c>
      <c r="AP8" s="91" t="s">
        <v>56</v>
      </c>
      <c r="AQ8" s="91" t="s">
        <v>56</v>
      </c>
      <c r="AR8" s="91" t="s">
        <v>56</v>
      </c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</row>
    <row r="9" spans="1:63" ht="18" customHeight="1" x14ac:dyDescent="0.2">
      <c r="A9" s="43" t="s">
        <v>31</v>
      </c>
      <c r="D9" s="2"/>
      <c r="H9" s="70"/>
      <c r="I9" s="70"/>
      <c r="J9" s="70"/>
      <c r="K9" s="71"/>
      <c r="L9" s="71"/>
      <c r="M9" s="71"/>
      <c r="N9" s="71"/>
      <c r="O9" s="71"/>
      <c r="P9" s="71"/>
      <c r="Q9" s="71"/>
      <c r="U9" s="94"/>
      <c r="W9" s="71"/>
      <c r="X9" s="80">
        <v>0.08</v>
      </c>
      <c r="Y9" s="71"/>
      <c r="Z9" s="71"/>
      <c r="AA9" s="71" t="s">
        <v>41</v>
      </c>
      <c r="AB9" s="71"/>
      <c r="AC9" s="71"/>
      <c r="AD9" s="71"/>
      <c r="AE9" s="71"/>
      <c r="AF9" s="88" t="s">
        <v>118</v>
      </c>
      <c r="AG9" s="89">
        <v>420</v>
      </c>
      <c r="AH9" s="89"/>
      <c r="AI9" s="71"/>
      <c r="AJ9" s="90"/>
      <c r="AK9" s="91" t="s">
        <v>56</v>
      </c>
      <c r="AL9" s="91" t="s">
        <v>118</v>
      </c>
      <c r="AM9" s="91" t="s">
        <v>136</v>
      </c>
      <c r="AN9" s="91" t="s">
        <v>56</v>
      </c>
      <c r="AO9" s="91" t="s">
        <v>111</v>
      </c>
      <c r="AP9" s="91" t="s">
        <v>56</v>
      </c>
      <c r="AQ9" s="91" t="s">
        <v>56</v>
      </c>
      <c r="AR9" s="91" t="s">
        <v>56</v>
      </c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</row>
    <row r="10" spans="1:63" ht="18" customHeight="1" x14ac:dyDescent="0.2">
      <c r="A10" s="29" t="s">
        <v>62</v>
      </c>
      <c r="D10" s="4"/>
      <c r="H10" s="70"/>
      <c r="I10" s="70"/>
      <c r="J10" s="70"/>
      <c r="K10" s="71"/>
      <c r="L10" s="71"/>
      <c r="M10" s="71"/>
      <c r="N10" s="71"/>
      <c r="O10" s="71"/>
      <c r="P10" s="71"/>
      <c r="Q10" s="71"/>
      <c r="U10" s="94"/>
      <c r="W10" s="71"/>
      <c r="X10" s="80">
        <v>0.09</v>
      </c>
      <c r="Y10" s="71"/>
      <c r="Z10" s="71"/>
      <c r="AA10" s="71" t="s">
        <v>42</v>
      </c>
      <c r="AB10" s="71"/>
      <c r="AC10" s="71"/>
      <c r="AD10" s="71"/>
      <c r="AE10" s="71"/>
      <c r="AF10" s="88" t="s">
        <v>119</v>
      </c>
      <c r="AG10" s="89">
        <v>420</v>
      </c>
      <c r="AH10" s="89"/>
      <c r="AI10" s="71"/>
      <c r="AJ10" s="90"/>
      <c r="AK10" s="91" t="s">
        <v>56</v>
      </c>
      <c r="AL10" s="91" t="s">
        <v>119</v>
      </c>
      <c r="AM10" s="91" t="s">
        <v>137</v>
      </c>
      <c r="AN10" s="91" t="s">
        <v>56</v>
      </c>
      <c r="AO10" s="91" t="s">
        <v>56</v>
      </c>
      <c r="AP10" s="91" t="s">
        <v>56</v>
      </c>
      <c r="AQ10" s="91" t="s">
        <v>56</v>
      </c>
      <c r="AR10" s="91" t="s">
        <v>56</v>
      </c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ht="18" customHeight="1" x14ac:dyDescent="0.2">
      <c r="A11" s="29" t="s">
        <v>33</v>
      </c>
      <c r="H11" s="70"/>
      <c r="I11" s="70"/>
      <c r="J11" s="70"/>
      <c r="K11" s="71"/>
      <c r="L11" s="71"/>
      <c r="M11" s="71"/>
      <c r="N11" s="71"/>
      <c r="O11" s="71"/>
      <c r="P11" s="71"/>
      <c r="Q11" s="71"/>
      <c r="U11" s="94"/>
      <c r="W11" s="71"/>
      <c r="X11" s="80">
        <v>0.1</v>
      </c>
      <c r="Y11" s="71"/>
      <c r="Z11" s="71"/>
      <c r="AA11" s="71"/>
      <c r="AB11" s="71"/>
      <c r="AC11" s="71"/>
      <c r="AD11" s="71"/>
      <c r="AE11" s="71"/>
      <c r="AF11" s="88" t="s">
        <v>129</v>
      </c>
      <c r="AG11" s="89">
        <v>420</v>
      </c>
      <c r="AH11" s="89"/>
      <c r="AI11" s="71"/>
      <c r="AJ11" s="90"/>
      <c r="AK11" s="91" t="s">
        <v>56</v>
      </c>
      <c r="AL11" s="91" t="s">
        <v>129</v>
      </c>
      <c r="AM11" s="91" t="s">
        <v>138</v>
      </c>
      <c r="AN11" s="91" t="s">
        <v>56</v>
      </c>
      <c r="AO11" s="91" t="s">
        <v>56</v>
      </c>
      <c r="AP11" s="91" t="s">
        <v>56</v>
      </c>
      <c r="AQ11" s="91" t="s">
        <v>56</v>
      </c>
      <c r="AR11" s="91" t="s">
        <v>56</v>
      </c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</row>
    <row r="12" spans="1:63" ht="18" customHeight="1" x14ac:dyDescent="0.2">
      <c r="A12" s="3" t="s">
        <v>21</v>
      </c>
      <c r="H12" s="70"/>
      <c r="I12" s="70"/>
      <c r="J12" s="70"/>
      <c r="K12" s="71"/>
      <c r="L12" s="71"/>
      <c r="M12" s="71"/>
      <c r="N12" s="71"/>
      <c r="O12" s="71"/>
      <c r="P12" s="71"/>
      <c r="Q12" s="71"/>
      <c r="U12" s="94"/>
      <c r="W12" s="71"/>
      <c r="X12" s="80">
        <v>0.11</v>
      </c>
      <c r="Y12" s="71"/>
      <c r="Z12" s="71"/>
      <c r="AA12" s="71"/>
      <c r="AB12" s="71"/>
      <c r="AC12" s="71"/>
      <c r="AD12" s="71"/>
      <c r="AE12" s="71"/>
      <c r="AF12" s="88" t="s">
        <v>147</v>
      </c>
      <c r="AG12" s="89">
        <v>420</v>
      </c>
      <c r="AH12" s="89"/>
      <c r="AI12" s="71"/>
      <c r="AJ12" s="90"/>
      <c r="AK12" s="91" t="s">
        <v>56</v>
      </c>
      <c r="AL12" s="91" t="s">
        <v>147</v>
      </c>
      <c r="AM12" s="91" t="s">
        <v>115</v>
      </c>
      <c r="AN12" s="91" t="s">
        <v>56</v>
      </c>
      <c r="AO12" s="91" t="s">
        <v>56</v>
      </c>
      <c r="AP12" s="91" t="s">
        <v>56</v>
      </c>
      <c r="AQ12" s="91" t="s">
        <v>56</v>
      </c>
      <c r="AR12" s="91" t="s">
        <v>56</v>
      </c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</row>
    <row r="13" spans="1:63" ht="23.25" customHeight="1" x14ac:dyDescent="0.2">
      <c r="A13" s="29" t="s">
        <v>60</v>
      </c>
      <c r="C13" s="131" t="s">
        <v>36</v>
      </c>
      <c r="D13" s="131"/>
      <c r="E13" s="131"/>
      <c r="F13" s="131"/>
      <c r="G13" s="131"/>
      <c r="H13" s="95"/>
      <c r="I13" s="95"/>
      <c r="J13" s="70"/>
      <c r="K13" s="71"/>
      <c r="L13" s="96" t="b">
        <v>1</v>
      </c>
      <c r="M13" s="71"/>
      <c r="N13" s="71"/>
      <c r="O13" s="71"/>
      <c r="P13" s="71"/>
      <c r="Q13" s="71"/>
      <c r="U13" s="94"/>
      <c r="V13" s="97" t="s">
        <v>1</v>
      </c>
      <c r="W13" s="71"/>
      <c r="X13" s="80">
        <v>0.12</v>
      </c>
      <c r="Y13" s="71"/>
      <c r="Z13" s="71"/>
      <c r="AA13" s="71"/>
      <c r="AB13" s="71"/>
      <c r="AC13" s="71"/>
      <c r="AD13" s="71"/>
      <c r="AE13" s="71"/>
      <c r="AF13" s="88" t="s">
        <v>130</v>
      </c>
      <c r="AG13" s="89">
        <v>420</v>
      </c>
      <c r="AH13" s="89"/>
      <c r="AI13" s="71"/>
      <c r="AJ13" s="90"/>
      <c r="AK13" s="91" t="s">
        <v>56</v>
      </c>
      <c r="AL13" s="91" t="s">
        <v>130</v>
      </c>
      <c r="AM13" s="91" t="s">
        <v>117</v>
      </c>
      <c r="AN13" s="91" t="s">
        <v>56</v>
      </c>
      <c r="AO13" s="91" t="s">
        <v>56</v>
      </c>
      <c r="AP13" s="91" t="s">
        <v>56</v>
      </c>
      <c r="AQ13" s="91" t="s">
        <v>56</v>
      </c>
      <c r="AR13" s="91" t="s">
        <v>56</v>
      </c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ht="23.25" customHeight="1" x14ac:dyDescent="0.2">
      <c r="A14" s="29" t="s">
        <v>61</v>
      </c>
      <c r="C14" s="131" t="s">
        <v>35</v>
      </c>
      <c r="D14" s="131"/>
      <c r="E14" s="131"/>
      <c r="F14" s="131"/>
      <c r="G14" s="131"/>
      <c r="H14" s="95"/>
      <c r="I14" s="95"/>
      <c r="J14" s="70"/>
      <c r="K14" s="71"/>
      <c r="L14" s="98" t="b">
        <v>1</v>
      </c>
      <c r="M14" s="71"/>
      <c r="N14" s="71"/>
      <c r="O14" s="71"/>
      <c r="P14" s="71"/>
      <c r="Q14" s="71"/>
      <c r="U14" s="94"/>
      <c r="W14" s="71"/>
      <c r="X14" s="80">
        <v>0.13</v>
      </c>
      <c r="Y14" s="71"/>
      <c r="Z14" s="71"/>
      <c r="AA14" s="71"/>
      <c r="AB14" s="71"/>
      <c r="AC14" s="71"/>
      <c r="AD14" s="71"/>
      <c r="AE14" s="71"/>
      <c r="AF14" s="88" t="s">
        <v>123</v>
      </c>
      <c r="AG14" s="89">
        <v>420</v>
      </c>
      <c r="AH14" s="89"/>
      <c r="AI14" s="71"/>
      <c r="AJ14" s="90"/>
      <c r="AK14" s="91" t="s">
        <v>56</v>
      </c>
      <c r="AL14" s="91" t="s">
        <v>123</v>
      </c>
      <c r="AM14" s="91" t="s">
        <v>141</v>
      </c>
      <c r="AN14" s="91" t="s">
        <v>56</v>
      </c>
      <c r="AO14" s="91" t="s">
        <v>56</v>
      </c>
      <c r="AP14" s="91" t="s">
        <v>56</v>
      </c>
      <c r="AQ14" s="91" t="s">
        <v>56</v>
      </c>
      <c r="AR14" s="91" t="s">
        <v>56</v>
      </c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1:63" ht="23.25" customHeight="1" x14ac:dyDescent="0.2">
      <c r="A15" s="29" t="s">
        <v>59</v>
      </c>
      <c r="B15" s="19"/>
      <c r="C15" s="131" t="s">
        <v>38</v>
      </c>
      <c r="D15" s="131"/>
      <c r="E15" s="131"/>
      <c r="F15" s="131"/>
      <c r="G15" s="131"/>
      <c r="H15" s="95"/>
      <c r="I15" s="95"/>
      <c r="J15" s="70"/>
      <c r="K15" s="71"/>
      <c r="L15" s="98" t="b">
        <v>1</v>
      </c>
      <c r="M15" s="71"/>
      <c r="N15" s="71"/>
      <c r="O15" s="71"/>
      <c r="P15" s="71"/>
      <c r="Q15" s="71"/>
      <c r="U15" s="94"/>
      <c r="W15" s="71"/>
      <c r="X15" s="80">
        <v>0.14000000000000001</v>
      </c>
      <c r="Y15" s="71"/>
      <c r="Z15" s="71"/>
      <c r="AA15" s="71"/>
      <c r="AB15" s="71"/>
      <c r="AC15" s="71"/>
      <c r="AD15" s="71"/>
      <c r="AE15" s="71"/>
      <c r="AF15" s="88" t="s">
        <v>124</v>
      </c>
      <c r="AG15" s="89">
        <v>420</v>
      </c>
      <c r="AH15" s="89"/>
      <c r="AI15" s="71"/>
      <c r="AJ15" s="90"/>
      <c r="AK15" s="91" t="s">
        <v>56</v>
      </c>
      <c r="AL15" s="91" t="s">
        <v>124</v>
      </c>
      <c r="AM15" s="91" t="s">
        <v>120</v>
      </c>
      <c r="AN15" s="91" t="s">
        <v>56</v>
      </c>
      <c r="AO15" s="91" t="s">
        <v>56</v>
      </c>
      <c r="AP15" s="91" t="s">
        <v>56</v>
      </c>
      <c r="AQ15" s="91" t="s">
        <v>56</v>
      </c>
      <c r="AR15" s="91" t="s">
        <v>56</v>
      </c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1:63" ht="15" customHeight="1" x14ac:dyDescent="0.2">
      <c r="A16" s="29"/>
      <c r="C16" s="149" t="s">
        <v>37</v>
      </c>
      <c r="D16" s="149"/>
      <c r="E16" s="149"/>
      <c r="F16" s="149"/>
      <c r="G16" s="149"/>
      <c r="H16" s="99"/>
      <c r="I16" s="99"/>
      <c r="J16" s="70"/>
      <c r="K16" s="71"/>
      <c r="L16" s="100"/>
      <c r="M16" s="71"/>
      <c r="N16" s="71"/>
      <c r="O16" s="71"/>
      <c r="P16" s="71"/>
      <c r="Q16" s="71"/>
      <c r="W16" s="71"/>
      <c r="X16" s="80">
        <v>0.15</v>
      </c>
      <c r="Y16" s="71"/>
      <c r="Z16" s="71"/>
      <c r="AA16" s="71"/>
      <c r="AB16" s="71"/>
      <c r="AC16" s="71"/>
      <c r="AD16" s="71"/>
      <c r="AE16" s="71"/>
      <c r="AF16" s="78" t="s">
        <v>131</v>
      </c>
      <c r="AG16" s="101">
        <v>420</v>
      </c>
      <c r="AH16" s="101"/>
      <c r="AI16" s="71"/>
      <c r="AJ16" s="90"/>
      <c r="AK16" s="91" t="s">
        <v>56</v>
      </c>
      <c r="AL16" s="91" t="s">
        <v>56</v>
      </c>
      <c r="AM16" s="91" t="s">
        <v>121</v>
      </c>
      <c r="AN16" s="91" t="s">
        <v>56</v>
      </c>
      <c r="AO16" s="91" t="s">
        <v>56</v>
      </c>
      <c r="AP16" s="91" t="s">
        <v>56</v>
      </c>
      <c r="AQ16" s="91" t="s">
        <v>56</v>
      </c>
      <c r="AR16" s="91" t="s">
        <v>56</v>
      </c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</row>
    <row r="17" spans="1:63" ht="18" customHeight="1" x14ac:dyDescent="0.2">
      <c r="A17" s="3" t="s">
        <v>4</v>
      </c>
      <c r="H17" s="70"/>
      <c r="I17" s="70"/>
      <c r="J17" s="70"/>
      <c r="K17" s="71"/>
      <c r="L17" s="102"/>
      <c r="M17" s="71"/>
      <c r="N17" s="71"/>
      <c r="O17" s="71"/>
      <c r="P17" s="71"/>
      <c r="Q17" s="71"/>
      <c r="W17" s="71"/>
      <c r="X17" s="80">
        <v>0.16</v>
      </c>
      <c r="Y17" s="71"/>
      <c r="Z17" s="71"/>
      <c r="AA17" s="71"/>
      <c r="AB17" s="71"/>
      <c r="AC17" s="71"/>
      <c r="AD17" s="71"/>
      <c r="AE17" s="71"/>
      <c r="AF17" s="103" t="s">
        <v>132</v>
      </c>
      <c r="AG17" s="101">
        <v>420</v>
      </c>
      <c r="AH17" s="101"/>
      <c r="AI17" s="71"/>
      <c r="AJ17" s="90"/>
      <c r="AK17" s="91" t="s">
        <v>56</v>
      </c>
      <c r="AL17" s="91" t="s">
        <v>56</v>
      </c>
      <c r="AM17" s="91" t="s">
        <v>56</v>
      </c>
      <c r="AN17" s="91" t="s">
        <v>56</v>
      </c>
      <c r="AO17" s="91" t="s">
        <v>56</v>
      </c>
      <c r="AP17" s="91" t="s">
        <v>56</v>
      </c>
      <c r="AQ17" s="91" t="s">
        <v>56</v>
      </c>
      <c r="AR17" s="91" t="s">
        <v>56</v>
      </c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ht="18" customHeight="1" x14ac:dyDescent="0.2">
      <c r="A18" s="29" t="s">
        <v>97</v>
      </c>
      <c r="H18" s="70"/>
      <c r="I18" s="70"/>
      <c r="J18" s="70"/>
      <c r="K18" s="71"/>
      <c r="L18" s="102"/>
      <c r="M18" s="71"/>
      <c r="N18" s="71"/>
      <c r="O18" s="71"/>
      <c r="P18" s="71"/>
      <c r="Q18" s="71"/>
      <c r="W18" s="71"/>
      <c r="X18" s="80">
        <v>0.17</v>
      </c>
      <c r="Y18" s="71"/>
      <c r="Z18" s="71"/>
      <c r="AA18" s="71"/>
      <c r="AB18" s="71"/>
      <c r="AC18" s="71"/>
      <c r="AD18" s="71"/>
      <c r="AE18" s="71"/>
      <c r="AF18" s="71" t="s">
        <v>133</v>
      </c>
      <c r="AG18" s="101">
        <v>420</v>
      </c>
      <c r="AH18" s="101"/>
      <c r="AI18" s="71"/>
      <c r="AJ18" s="90"/>
      <c r="AK18" s="91" t="s">
        <v>56</v>
      </c>
      <c r="AL18" s="91" t="s">
        <v>56</v>
      </c>
      <c r="AM18" s="91" t="s">
        <v>56</v>
      </c>
      <c r="AN18" s="91" t="s">
        <v>56</v>
      </c>
      <c r="AO18" s="91" t="s">
        <v>56</v>
      </c>
      <c r="AP18" s="91" t="s">
        <v>56</v>
      </c>
      <c r="AQ18" s="91" t="s">
        <v>56</v>
      </c>
      <c r="AR18" s="91" t="s">
        <v>56</v>
      </c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</row>
    <row r="19" spans="1:63" ht="18" customHeight="1" x14ac:dyDescent="0.2">
      <c r="A19" s="29" t="s">
        <v>65</v>
      </c>
      <c r="H19" s="70"/>
      <c r="I19" s="70"/>
      <c r="J19" s="70"/>
      <c r="K19" s="71"/>
      <c r="L19" s="71"/>
      <c r="M19" s="71"/>
      <c r="N19" s="71"/>
      <c r="O19" s="71"/>
      <c r="P19" s="71"/>
      <c r="Q19" s="71"/>
      <c r="W19" s="71"/>
      <c r="X19" s="80">
        <v>0.18</v>
      </c>
      <c r="Y19" s="71"/>
      <c r="Z19" s="71"/>
      <c r="AA19" s="71"/>
      <c r="AB19" s="71"/>
      <c r="AC19" s="71"/>
      <c r="AD19" s="71"/>
      <c r="AE19" s="71"/>
      <c r="AF19" s="71" t="s">
        <v>134</v>
      </c>
      <c r="AG19" s="101">
        <v>420</v>
      </c>
      <c r="AH19" s="101"/>
      <c r="AI19" s="71"/>
      <c r="AJ19" s="90"/>
      <c r="AK19" s="91" t="s">
        <v>56</v>
      </c>
      <c r="AL19" s="91" t="s">
        <v>56</v>
      </c>
      <c r="AM19" s="91" t="s">
        <v>56</v>
      </c>
      <c r="AN19" s="91" t="s">
        <v>56</v>
      </c>
      <c r="AO19" s="91" t="s">
        <v>56</v>
      </c>
      <c r="AP19" s="91" t="s">
        <v>56</v>
      </c>
      <c r="AQ19" s="91" t="s">
        <v>56</v>
      </c>
      <c r="AR19" s="91" t="s">
        <v>56</v>
      </c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</row>
    <row r="20" spans="1:63" ht="18" customHeight="1" x14ac:dyDescent="0.2">
      <c r="A20" s="29" t="s">
        <v>98</v>
      </c>
      <c r="B20" s="5"/>
      <c r="H20" s="70"/>
      <c r="I20" s="70"/>
      <c r="J20" s="70"/>
      <c r="K20" s="71"/>
      <c r="L20" s="71"/>
      <c r="M20" s="71"/>
      <c r="N20" s="71"/>
      <c r="O20" s="71"/>
      <c r="P20" s="71"/>
      <c r="Q20" s="71"/>
      <c r="W20" s="71"/>
      <c r="X20" s="80">
        <v>0.19</v>
      </c>
      <c r="Y20" s="71"/>
      <c r="Z20" s="71"/>
      <c r="AA20" s="71"/>
      <c r="AB20" s="71"/>
      <c r="AC20" s="71"/>
      <c r="AD20" s="71"/>
      <c r="AE20" s="71"/>
      <c r="AF20" s="71" t="s">
        <v>135</v>
      </c>
      <c r="AG20" s="101">
        <v>420</v>
      </c>
      <c r="AH20" s="101"/>
      <c r="AI20" s="71"/>
      <c r="AJ20" s="90"/>
      <c r="AK20" s="91" t="s">
        <v>56</v>
      </c>
      <c r="AL20" s="91" t="s">
        <v>56</v>
      </c>
      <c r="AM20" s="91" t="s">
        <v>56</v>
      </c>
      <c r="AN20" s="91" t="s">
        <v>56</v>
      </c>
      <c r="AO20" s="91" t="s">
        <v>56</v>
      </c>
      <c r="AP20" s="91" t="s">
        <v>56</v>
      </c>
      <c r="AQ20" s="91" t="s">
        <v>56</v>
      </c>
      <c r="AR20" s="91" t="s">
        <v>56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</row>
    <row r="21" spans="1:63" ht="21.75" customHeight="1" x14ac:dyDescent="0.2">
      <c r="A21" s="42" t="s">
        <v>58</v>
      </c>
      <c r="H21" s="70"/>
      <c r="I21" s="70"/>
      <c r="J21" s="70"/>
      <c r="K21" s="71"/>
      <c r="L21" s="71"/>
      <c r="M21" s="71"/>
      <c r="N21" s="71"/>
      <c r="O21" s="71"/>
      <c r="P21" s="71"/>
      <c r="Q21" s="71"/>
      <c r="W21" s="71"/>
      <c r="X21" s="80">
        <v>0.2</v>
      </c>
      <c r="Y21" s="71"/>
      <c r="Z21" s="71"/>
      <c r="AA21" s="71"/>
      <c r="AB21" s="71"/>
      <c r="AC21" s="71"/>
      <c r="AD21" s="71"/>
      <c r="AE21" s="71"/>
      <c r="AF21" s="71" t="s">
        <v>136</v>
      </c>
      <c r="AG21" s="101">
        <v>450</v>
      </c>
      <c r="AH21" s="101"/>
      <c r="AI21" s="71"/>
      <c r="AJ21" s="90"/>
      <c r="AK21" s="91" t="s">
        <v>56</v>
      </c>
      <c r="AL21" s="91" t="s">
        <v>56</v>
      </c>
      <c r="AM21" s="91" t="s">
        <v>56</v>
      </c>
      <c r="AN21" s="91" t="s">
        <v>56</v>
      </c>
      <c r="AO21" s="91" t="s">
        <v>56</v>
      </c>
      <c r="AP21" s="91" t="s">
        <v>56</v>
      </c>
      <c r="AQ21" s="91" t="s">
        <v>56</v>
      </c>
      <c r="AR21" s="91" t="s">
        <v>56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ht="19.5" customHeight="1" x14ac:dyDescent="0.2">
      <c r="A22" s="3" t="s">
        <v>5</v>
      </c>
      <c r="H22" s="70"/>
      <c r="I22" s="70"/>
      <c r="J22" s="70"/>
      <c r="K22" s="71"/>
      <c r="L22" s="71"/>
      <c r="M22" s="71"/>
      <c r="N22" s="71"/>
      <c r="O22" s="71"/>
      <c r="P22" s="71"/>
      <c r="Q22" s="71"/>
      <c r="W22" s="71"/>
      <c r="X22" s="80">
        <v>0.21</v>
      </c>
      <c r="Y22" s="71"/>
      <c r="Z22" s="71"/>
      <c r="AA22" s="71"/>
      <c r="AB22" s="71"/>
      <c r="AC22" s="71"/>
      <c r="AD22" s="71"/>
      <c r="AE22" s="71"/>
      <c r="AF22" s="71" t="s">
        <v>137</v>
      </c>
      <c r="AG22" s="101">
        <v>450</v>
      </c>
      <c r="AH22" s="101"/>
      <c r="AI22" s="71"/>
      <c r="AJ22" s="71"/>
      <c r="AK22" s="104"/>
      <c r="AL22" s="78"/>
      <c r="AM22" s="78"/>
      <c r="AN22" s="78"/>
      <c r="AO22" s="78"/>
      <c r="AP22" s="78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</row>
    <row r="23" spans="1:63" ht="19.5" customHeight="1" x14ac:dyDescent="0.2">
      <c r="A23" s="6" t="s">
        <v>6</v>
      </c>
      <c r="B23" s="125"/>
      <c r="C23" s="126"/>
      <c r="D23" s="6" t="s">
        <v>7</v>
      </c>
      <c r="E23" s="36"/>
      <c r="F23" s="48"/>
      <c r="H23" s="70"/>
      <c r="I23" s="70"/>
      <c r="J23" s="70"/>
      <c r="K23" s="71"/>
      <c r="L23" s="71"/>
      <c r="M23" s="71"/>
      <c r="N23" s="71"/>
      <c r="O23" s="71"/>
      <c r="P23" s="71"/>
      <c r="Q23" s="71"/>
      <c r="W23" s="71"/>
      <c r="X23" s="80">
        <v>0.22</v>
      </c>
      <c r="Y23" s="71"/>
      <c r="Z23" s="71"/>
      <c r="AA23" s="71"/>
      <c r="AB23" s="71"/>
      <c r="AC23" s="71"/>
      <c r="AD23" s="71"/>
      <c r="AE23" s="71"/>
      <c r="AF23" s="71" t="s">
        <v>138</v>
      </c>
      <c r="AG23" s="101">
        <v>450</v>
      </c>
      <c r="AH23" s="101"/>
      <c r="AI23" s="71"/>
      <c r="AJ23" s="71"/>
      <c r="AK23" s="104"/>
      <c r="AL23" s="78"/>
      <c r="AM23" s="78"/>
      <c r="AN23" s="78"/>
      <c r="AO23" s="78"/>
      <c r="AP23" s="78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</row>
    <row r="24" spans="1:63" ht="19.5" customHeight="1" x14ac:dyDescent="0.2">
      <c r="A24" s="3" t="s">
        <v>8</v>
      </c>
      <c r="D24" s="7"/>
      <c r="F24" s="22"/>
      <c r="H24" s="70"/>
      <c r="I24" s="70"/>
      <c r="J24" s="70"/>
      <c r="K24" s="71"/>
      <c r="L24" s="71"/>
      <c r="M24" s="71"/>
      <c r="N24" s="71"/>
      <c r="O24" s="71"/>
      <c r="P24" s="71"/>
      <c r="Q24" s="71"/>
      <c r="W24" s="71"/>
      <c r="X24" s="80">
        <v>0.23</v>
      </c>
      <c r="Y24" s="71"/>
      <c r="Z24" s="71"/>
      <c r="AA24" s="71"/>
      <c r="AB24" s="71"/>
      <c r="AC24" s="71"/>
      <c r="AD24" s="71"/>
      <c r="AE24" s="71"/>
      <c r="AF24" s="71" t="s">
        <v>139</v>
      </c>
      <c r="AG24" s="101">
        <v>505</v>
      </c>
      <c r="AH24" s="101"/>
      <c r="AI24" s="71"/>
      <c r="AJ24" s="71"/>
      <c r="AK24" s="104"/>
      <c r="AL24" s="78"/>
      <c r="AM24" s="78"/>
      <c r="AN24" s="78"/>
      <c r="AO24" s="78"/>
      <c r="AP24" s="78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</row>
    <row r="25" spans="1:63" ht="19.5" customHeight="1" x14ac:dyDescent="0.2">
      <c r="A25" s="6" t="s">
        <v>9</v>
      </c>
      <c r="B25" s="154"/>
      <c r="C25" s="155"/>
      <c r="D25" s="155"/>
      <c r="E25" s="156"/>
      <c r="F25" s="16"/>
      <c r="H25" s="70"/>
      <c r="I25" s="70"/>
      <c r="J25" s="70"/>
      <c r="K25" s="71"/>
      <c r="L25" s="105"/>
      <c r="M25" s="71"/>
      <c r="N25" s="71"/>
      <c r="O25" s="71"/>
      <c r="P25" s="71"/>
      <c r="Q25" s="71"/>
      <c r="W25" s="71"/>
      <c r="X25" s="80">
        <v>0.24</v>
      </c>
      <c r="Y25" s="71"/>
      <c r="Z25" s="71"/>
      <c r="AA25" s="71"/>
      <c r="AB25" s="71"/>
      <c r="AC25" s="71"/>
      <c r="AD25" s="71"/>
      <c r="AE25" s="71"/>
      <c r="AF25" s="71" t="s">
        <v>140</v>
      </c>
      <c r="AG25" s="101">
        <v>505</v>
      </c>
      <c r="AH25" s="101"/>
      <c r="AI25" s="71"/>
      <c r="AJ25" s="71"/>
      <c r="AK25" s="104"/>
      <c r="AL25" s="78"/>
      <c r="AM25" s="78"/>
      <c r="AN25" s="78"/>
      <c r="AO25" s="78"/>
      <c r="AP25" s="78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ht="7.5" customHeight="1" x14ac:dyDescent="0.2">
      <c r="A26" s="8"/>
      <c r="B26" s="9"/>
      <c r="C26" s="9"/>
      <c r="D26" s="9"/>
      <c r="E26" s="9"/>
      <c r="F26" s="9"/>
      <c r="G26" s="70"/>
      <c r="H26" s="70"/>
      <c r="I26" s="70"/>
      <c r="J26" s="70"/>
      <c r="K26" s="71"/>
      <c r="L26" s="105"/>
      <c r="M26" s="71"/>
      <c r="N26" s="71"/>
      <c r="O26" s="71"/>
      <c r="P26" s="71"/>
      <c r="Q26" s="71"/>
      <c r="W26" s="71"/>
      <c r="X26" s="80">
        <v>0.25</v>
      </c>
      <c r="Y26" s="71"/>
      <c r="Z26" s="71"/>
      <c r="AA26" s="71"/>
      <c r="AB26" s="71"/>
      <c r="AC26" s="71"/>
      <c r="AD26" s="71"/>
      <c r="AE26" s="71"/>
      <c r="AF26" s="71" t="s">
        <v>115</v>
      </c>
      <c r="AG26" s="101">
        <v>505</v>
      </c>
      <c r="AH26" s="101"/>
      <c r="AI26" s="71"/>
      <c r="AJ26" s="71"/>
      <c r="AK26" s="104"/>
      <c r="AL26" s="78"/>
      <c r="AM26" s="78"/>
      <c r="AN26" s="78"/>
      <c r="AO26" s="78"/>
      <c r="AP26" s="78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</row>
    <row r="27" spans="1:63" ht="19.5" customHeight="1" x14ac:dyDescent="0.2">
      <c r="A27" s="6" t="s">
        <v>10</v>
      </c>
      <c r="B27" s="127"/>
      <c r="C27" s="127"/>
      <c r="D27" s="6" t="s">
        <v>11</v>
      </c>
      <c r="E27" s="37"/>
      <c r="F27" s="16"/>
      <c r="H27" s="70"/>
      <c r="I27" s="70"/>
      <c r="J27" s="70"/>
      <c r="K27" s="71"/>
      <c r="L27" s="71"/>
      <c r="M27" s="71"/>
      <c r="N27" s="71"/>
      <c r="O27" s="71"/>
      <c r="P27" s="71"/>
      <c r="Q27" s="71"/>
      <c r="W27" s="71"/>
      <c r="X27" s="80">
        <v>0.26</v>
      </c>
      <c r="Y27" s="71"/>
      <c r="Z27" s="71"/>
      <c r="AA27" s="71"/>
      <c r="AB27" s="71"/>
      <c r="AC27" s="71"/>
      <c r="AD27" s="71"/>
      <c r="AE27" s="71"/>
      <c r="AF27" s="71" t="s">
        <v>141</v>
      </c>
      <c r="AG27" s="101">
        <v>505</v>
      </c>
      <c r="AH27" s="101"/>
      <c r="AI27" s="71"/>
      <c r="AJ27" s="71"/>
      <c r="AK27" s="104"/>
      <c r="AL27" s="78"/>
      <c r="AM27" s="78"/>
      <c r="AN27" s="78"/>
      <c r="AO27" s="78"/>
      <c r="AP27" s="78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</row>
    <row r="28" spans="1:63" ht="7.5" customHeight="1" x14ac:dyDescent="0.2">
      <c r="A28" s="8"/>
      <c r="B28" s="9"/>
      <c r="C28" s="9"/>
      <c r="D28" s="9"/>
      <c r="E28" s="9"/>
      <c r="F28" s="9"/>
      <c r="G28" s="70"/>
      <c r="H28" s="70"/>
      <c r="I28" s="70"/>
      <c r="J28" s="70"/>
      <c r="K28" s="71"/>
      <c r="L28" s="105"/>
      <c r="M28" s="71"/>
      <c r="N28" s="71"/>
      <c r="O28" s="71"/>
      <c r="P28" s="71"/>
      <c r="Q28" s="71"/>
      <c r="W28" s="71"/>
      <c r="X28" s="80">
        <v>0.27</v>
      </c>
      <c r="Y28" s="71"/>
      <c r="Z28" s="71"/>
      <c r="AA28" s="71"/>
      <c r="AB28" s="71"/>
      <c r="AC28" s="71"/>
      <c r="AD28" s="71"/>
      <c r="AE28" s="71"/>
      <c r="AF28" s="71" t="s">
        <v>120</v>
      </c>
      <c r="AG28" s="101">
        <v>505</v>
      </c>
      <c r="AH28" s="101"/>
      <c r="AI28" s="71"/>
      <c r="AJ28" s="71"/>
      <c r="AK28" s="104"/>
      <c r="AL28" s="78"/>
      <c r="AM28" s="78"/>
      <c r="AN28" s="78"/>
      <c r="AO28" s="78"/>
      <c r="AP28" s="78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</row>
    <row r="29" spans="1:63" ht="19.5" customHeight="1" x14ac:dyDescent="0.2">
      <c r="A29" s="10" t="s">
        <v>12</v>
      </c>
      <c r="B29" s="150"/>
      <c r="C29" s="150"/>
      <c r="D29" s="10" t="s">
        <v>13</v>
      </c>
      <c r="E29" s="38"/>
      <c r="F29" s="49"/>
      <c r="H29" s="70"/>
      <c r="I29" s="70"/>
      <c r="J29" s="70"/>
      <c r="K29" s="71"/>
      <c r="L29" s="71"/>
      <c r="M29" s="71"/>
      <c r="N29" s="71"/>
      <c r="O29" s="71"/>
      <c r="P29" s="71"/>
      <c r="Q29" s="71"/>
      <c r="W29" s="71"/>
      <c r="X29" s="80">
        <v>0.28000000000000003</v>
      </c>
      <c r="Y29" s="71"/>
      <c r="Z29" s="71"/>
      <c r="AA29" s="71"/>
      <c r="AB29" s="71"/>
      <c r="AC29" s="71"/>
      <c r="AD29" s="71"/>
      <c r="AE29" s="71"/>
      <c r="AF29" s="71" t="s">
        <v>121</v>
      </c>
      <c r="AG29" s="101">
        <v>505</v>
      </c>
      <c r="AH29" s="10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ht="7.5" customHeight="1" x14ac:dyDescent="0.2">
      <c r="A30" s="8"/>
      <c r="B30" s="9"/>
      <c r="C30" s="9"/>
      <c r="D30" s="9"/>
      <c r="E30" s="9"/>
      <c r="F30" s="9"/>
      <c r="G30" s="70"/>
      <c r="H30" s="70"/>
      <c r="I30" s="70"/>
      <c r="J30" s="70"/>
      <c r="K30" s="71"/>
      <c r="L30" s="105"/>
      <c r="M30" s="71"/>
      <c r="N30" s="71"/>
      <c r="O30" s="71"/>
      <c r="P30" s="71"/>
      <c r="Q30" s="71"/>
      <c r="W30" s="71"/>
      <c r="X30" s="80">
        <v>0.28999999999999998</v>
      </c>
      <c r="Y30" s="71"/>
      <c r="Z30" s="71"/>
      <c r="AA30" s="71"/>
      <c r="AB30" s="71"/>
      <c r="AC30" s="71"/>
      <c r="AD30" s="71"/>
      <c r="AE30" s="71"/>
      <c r="AF30" s="71" t="s">
        <v>117</v>
      </c>
      <c r="AG30" s="101">
        <v>505</v>
      </c>
      <c r="AH30" s="10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ht="19.5" customHeight="1" x14ac:dyDescent="0.2">
      <c r="A31" s="10" t="s">
        <v>14</v>
      </c>
      <c r="B31" s="151"/>
      <c r="C31" s="127"/>
      <c r="H31" s="106"/>
      <c r="I31" s="70"/>
      <c r="J31" s="70"/>
      <c r="K31" s="71"/>
      <c r="L31" s="105"/>
      <c r="M31" s="105"/>
      <c r="N31" s="71"/>
      <c r="O31" s="71"/>
      <c r="P31" s="71"/>
      <c r="Q31" s="71"/>
      <c r="W31" s="71"/>
      <c r="X31" s="80">
        <v>0.3</v>
      </c>
      <c r="Y31" s="71"/>
      <c r="Z31" s="71"/>
      <c r="AA31" s="71"/>
      <c r="AB31" s="71"/>
      <c r="AC31" s="71"/>
      <c r="AD31" s="71"/>
      <c r="AE31" s="71"/>
      <c r="AF31" s="71" t="s">
        <v>142</v>
      </c>
      <c r="AG31" s="101">
        <v>420</v>
      </c>
      <c r="AH31" s="10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</row>
    <row r="32" spans="1:63" ht="21.75" customHeight="1" x14ac:dyDescent="0.2">
      <c r="A32" s="42" t="s">
        <v>64</v>
      </c>
      <c r="G32" s="70"/>
      <c r="H32" s="70"/>
      <c r="I32" s="70"/>
      <c r="J32" s="70"/>
      <c r="K32" s="71"/>
      <c r="L32" s="71"/>
      <c r="M32" s="71"/>
      <c r="N32" s="71"/>
      <c r="O32" s="71"/>
      <c r="P32" s="71"/>
      <c r="Q32" s="71"/>
      <c r="W32" s="71"/>
      <c r="X32" s="80">
        <v>0.31</v>
      </c>
      <c r="Y32" s="71"/>
      <c r="Z32" s="71"/>
      <c r="AA32" s="71"/>
      <c r="AB32" s="71"/>
      <c r="AC32" s="71"/>
      <c r="AD32" s="71"/>
      <c r="AE32" s="71"/>
      <c r="AF32" s="71" t="s">
        <v>143</v>
      </c>
      <c r="AG32" s="101">
        <v>450</v>
      </c>
      <c r="AH32" s="10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</row>
    <row r="33" spans="1:63" ht="35.25" customHeight="1" x14ac:dyDescent="0.2">
      <c r="A33" s="11" t="s">
        <v>15</v>
      </c>
      <c r="B33" s="11" t="s">
        <v>16</v>
      </c>
      <c r="C33" s="11" t="s">
        <v>17</v>
      </c>
      <c r="D33" s="32" t="s">
        <v>70</v>
      </c>
      <c r="E33" s="12" t="s">
        <v>63</v>
      </c>
      <c r="F33" s="11" t="s">
        <v>22</v>
      </c>
      <c r="H33" s="107" t="s">
        <v>72</v>
      </c>
      <c r="I33" s="108" t="s">
        <v>80</v>
      </c>
      <c r="J33" s="108" t="s">
        <v>86</v>
      </c>
      <c r="K33" s="108" t="s">
        <v>87</v>
      </c>
      <c r="L33" s="71"/>
      <c r="M33" s="71"/>
      <c r="N33" s="71"/>
      <c r="O33" s="71"/>
      <c r="P33" s="71"/>
      <c r="Q33" s="71"/>
      <c r="W33" s="71"/>
      <c r="X33" s="80">
        <v>0.32</v>
      </c>
      <c r="Y33" s="71"/>
      <c r="Z33" s="71"/>
      <c r="AA33" s="71"/>
      <c r="AB33" s="71"/>
      <c r="AC33" s="71"/>
      <c r="AD33" s="71"/>
      <c r="AE33" s="71"/>
      <c r="AF33" s="71" t="s">
        <v>144</v>
      </c>
      <c r="AG33" s="101">
        <v>450</v>
      </c>
      <c r="AH33" s="10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</row>
    <row r="34" spans="1:63" ht="21.75" customHeight="1" x14ac:dyDescent="0.25">
      <c r="A34" s="33"/>
      <c r="B34" s="33"/>
      <c r="C34" s="34"/>
      <c r="D34" s="47"/>
      <c r="E34" s="35"/>
      <c r="F34" s="15">
        <f t="shared" ref="F34:F50" si="0">IF(LEN(E34)=0,0,VLOOKUP(E34,$AF$2:$AG$73,2,0))</f>
        <v>0</v>
      </c>
      <c r="H34" s="109">
        <f>0.2*IF(J34&gt;0,K34*F34*(1-$F$55)*(1-$F$57),K34*F34*(1-$F$55))/1.2</f>
        <v>0</v>
      </c>
      <c r="I34" s="110">
        <f>IF(ISERROR(SEARCH("bébé",E34,1)),0,1)</f>
        <v>0</v>
      </c>
      <c r="J34" s="70">
        <f>IF(F34&gt;320,1,0)</f>
        <v>0</v>
      </c>
      <c r="K34" s="70">
        <f>IF(ISERROR(SEARCH("Yoga",E34,1)),0,1)+IF(ISERROR(SEARCH("Massage",E34,1)),0,1)</f>
        <v>0</v>
      </c>
      <c r="L34" s="111"/>
      <c r="M34" s="112"/>
      <c r="N34" s="112"/>
      <c r="O34" s="71"/>
      <c r="P34" s="71"/>
      <c r="Q34" s="71"/>
      <c r="W34" s="71"/>
      <c r="X34" s="80">
        <v>0.33</v>
      </c>
      <c r="Y34" s="71"/>
      <c r="Z34" s="71"/>
      <c r="AA34" s="71"/>
      <c r="AB34" s="71"/>
      <c r="AC34" s="71"/>
      <c r="AD34" s="71"/>
      <c r="AE34" s="71"/>
      <c r="AF34" s="71" t="s">
        <v>145</v>
      </c>
      <c r="AG34" s="101">
        <v>505</v>
      </c>
      <c r="AH34" s="10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</row>
    <row r="35" spans="1:63" ht="21.75" customHeight="1" x14ac:dyDescent="0.25">
      <c r="A35" s="33"/>
      <c r="B35" s="33"/>
      <c r="C35" s="34"/>
      <c r="D35" s="47"/>
      <c r="E35" s="35"/>
      <c r="F35" s="15">
        <f t="shared" si="0"/>
        <v>0</v>
      </c>
      <c r="H35" s="109">
        <f t="shared" ref="H35:H50" si="1">0.2*IF(J35&gt;0,K35*F35*(1-$F$55)*(1-$F$57),K35*F35*(1-$F$55))/1.2</f>
        <v>0</v>
      </c>
      <c r="I35" s="110">
        <f t="shared" ref="I35:I50" si="2">IF(ISERROR(SEARCH("bébé",E35,1)),0,1)</f>
        <v>0</v>
      </c>
      <c r="J35" s="70">
        <f t="shared" ref="J35:J50" si="3">IF(F35&gt;320,1,0)</f>
        <v>0</v>
      </c>
      <c r="K35" s="70">
        <f t="shared" ref="K35:K50" si="4">IF(ISERROR(SEARCH("Yoga",E35,1)),0,1)+IF(ISERROR(SEARCH("Massage",E35,1)),0,1)</f>
        <v>0</v>
      </c>
      <c r="L35" s="111"/>
      <c r="M35" s="112"/>
      <c r="N35" s="71"/>
      <c r="O35" s="71"/>
      <c r="P35" s="71"/>
      <c r="Q35" s="71"/>
      <c r="W35" s="71"/>
      <c r="X35" s="80">
        <v>0.34</v>
      </c>
      <c r="Y35" s="71"/>
      <c r="Z35" s="71"/>
      <c r="AA35" s="71"/>
      <c r="AB35" s="71"/>
      <c r="AC35" s="71"/>
      <c r="AD35" s="71"/>
      <c r="AE35" s="71"/>
      <c r="AF35" s="71" t="s">
        <v>104</v>
      </c>
      <c r="AG35" s="101">
        <v>505</v>
      </c>
      <c r="AH35" s="10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3" ht="21.75" customHeight="1" x14ac:dyDescent="0.25">
      <c r="A36" s="33"/>
      <c r="B36" s="74"/>
      <c r="C36" s="34"/>
      <c r="D36" s="47"/>
      <c r="E36" s="35"/>
      <c r="F36" s="15">
        <f t="shared" si="0"/>
        <v>0</v>
      </c>
      <c r="H36" s="109">
        <f t="shared" si="1"/>
        <v>0</v>
      </c>
      <c r="I36" s="110">
        <f t="shared" si="2"/>
        <v>0</v>
      </c>
      <c r="J36" s="70">
        <f t="shared" si="3"/>
        <v>0</v>
      </c>
      <c r="K36" s="70">
        <f t="shared" si="4"/>
        <v>0</v>
      </c>
      <c r="L36" s="111"/>
      <c r="M36" s="112"/>
      <c r="N36" s="71"/>
      <c r="O36" s="71"/>
      <c r="P36" s="71"/>
      <c r="Q36" s="71"/>
      <c r="S36" s="103"/>
      <c r="W36" s="71"/>
      <c r="X36" s="80">
        <v>0.35</v>
      </c>
      <c r="Y36" s="71"/>
      <c r="Z36" s="71"/>
      <c r="AA36" s="71"/>
      <c r="AB36" s="71"/>
      <c r="AC36" s="71"/>
      <c r="AD36" s="71"/>
      <c r="AE36" s="71"/>
      <c r="AF36" s="71" t="s">
        <v>146</v>
      </c>
      <c r="AG36" s="101">
        <v>505</v>
      </c>
      <c r="AH36" s="10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</row>
    <row r="37" spans="1:63" ht="21.75" customHeight="1" x14ac:dyDescent="0.25">
      <c r="A37" s="33"/>
      <c r="B37" s="33"/>
      <c r="C37" s="34"/>
      <c r="D37" s="47"/>
      <c r="E37" s="35"/>
      <c r="F37" s="15">
        <f t="shared" si="0"/>
        <v>0</v>
      </c>
      <c r="H37" s="109">
        <f>0.2*IF(J37&gt;0,K37*F37*(1-$F$55)*(1-$F$57),K37*F37*(1-$F$55))/1.2</f>
        <v>0</v>
      </c>
      <c r="I37" s="110">
        <f t="shared" si="2"/>
        <v>0</v>
      </c>
      <c r="J37" s="70">
        <f t="shared" si="3"/>
        <v>0</v>
      </c>
      <c r="K37" s="70">
        <f t="shared" si="4"/>
        <v>0</v>
      </c>
      <c r="L37" s="111"/>
      <c r="M37" s="112"/>
      <c r="N37" s="71"/>
      <c r="O37" s="71"/>
      <c r="P37" s="71"/>
      <c r="Q37" s="71"/>
      <c r="S37" s="103"/>
      <c r="W37" s="71"/>
      <c r="X37" s="80">
        <v>0.36</v>
      </c>
      <c r="Y37" s="71"/>
      <c r="Z37" s="71"/>
      <c r="AA37" s="71"/>
      <c r="AB37" s="71"/>
      <c r="AC37" s="71"/>
      <c r="AD37" s="71"/>
      <c r="AE37" s="71"/>
      <c r="AF37" s="71" t="s">
        <v>111</v>
      </c>
      <c r="AG37" s="101">
        <v>505</v>
      </c>
      <c r="AH37" s="10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</row>
    <row r="38" spans="1:63" ht="21.75" customHeight="1" x14ac:dyDescent="0.25">
      <c r="A38" s="33"/>
      <c r="B38" s="33"/>
      <c r="C38" s="34"/>
      <c r="D38" s="47"/>
      <c r="E38" s="35"/>
      <c r="F38" s="15">
        <f t="shared" si="0"/>
        <v>0</v>
      </c>
      <c r="H38" s="109">
        <f t="shared" si="1"/>
        <v>0</v>
      </c>
      <c r="I38" s="110">
        <f t="shared" si="2"/>
        <v>0</v>
      </c>
      <c r="J38" s="70">
        <f t="shared" si="3"/>
        <v>0</v>
      </c>
      <c r="K38" s="70">
        <f t="shared" si="4"/>
        <v>0</v>
      </c>
      <c r="L38" s="111"/>
      <c r="M38" s="112"/>
      <c r="N38" s="71"/>
      <c r="O38" s="71"/>
      <c r="P38" s="71"/>
      <c r="Q38" s="71"/>
      <c r="S38" s="103"/>
      <c r="W38" s="71"/>
      <c r="X38" s="80">
        <v>0.37</v>
      </c>
      <c r="Y38" s="71"/>
      <c r="Z38" s="71"/>
      <c r="AA38" s="71"/>
      <c r="AB38" s="71"/>
      <c r="AC38" s="71"/>
      <c r="AD38" s="71"/>
      <c r="AE38" s="71"/>
      <c r="AF38" s="71" t="s">
        <v>108</v>
      </c>
      <c r="AG38" s="101">
        <v>505</v>
      </c>
      <c r="AH38" s="10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</row>
    <row r="39" spans="1:63" ht="21.75" customHeight="1" x14ac:dyDescent="0.25">
      <c r="A39" s="33"/>
      <c r="B39" s="33"/>
      <c r="C39" s="34"/>
      <c r="D39" s="47"/>
      <c r="E39" s="35"/>
      <c r="F39" s="15">
        <f t="shared" si="0"/>
        <v>0</v>
      </c>
      <c r="H39" s="109">
        <f t="shared" si="1"/>
        <v>0</v>
      </c>
      <c r="I39" s="110">
        <f t="shared" si="2"/>
        <v>0</v>
      </c>
      <c r="J39" s="70">
        <f t="shared" si="3"/>
        <v>0</v>
      </c>
      <c r="K39" s="70">
        <f t="shared" si="4"/>
        <v>0</v>
      </c>
      <c r="L39" s="111"/>
      <c r="M39" s="112"/>
      <c r="N39" s="71"/>
      <c r="O39" s="71"/>
      <c r="P39" s="71"/>
      <c r="Q39" s="71"/>
      <c r="S39" s="103"/>
      <c r="W39" s="71"/>
      <c r="X39" s="80">
        <v>0.38</v>
      </c>
      <c r="Y39" s="71"/>
      <c r="Z39" s="71"/>
      <c r="AA39" s="71"/>
      <c r="AB39" s="71"/>
      <c r="AC39" s="71"/>
      <c r="AD39" s="71"/>
      <c r="AE39" s="71"/>
      <c r="AF39" s="71" t="s">
        <v>56</v>
      </c>
      <c r="AG39" s="101" t="s">
        <v>56</v>
      </c>
      <c r="AH39" s="10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ht="21.75" customHeight="1" x14ac:dyDescent="0.25">
      <c r="A40" s="33"/>
      <c r="B40" s="33"/>
      <c r="C40" s="34"/>
      <c r="D40" s="47"/>
      <c r="E40" s="35"/>
      <c r="F40" s="15">
        <f t="shared" si="0"/>
        <v>0</v>
      </c>
      <c r="H40" s="109">
        <f t="shared" si="1"/>
        <v>0</v>
      </c>
      <c r="I40" s="110">
        <f t="shared" si="2"/>
        <v>0</v>
      </c>
      <c r="J40" s="70">
        <f t="shared" si="3"/>
        <v>0</v>
      </c>
      <c r="K40" s="70">
        <f t="shared" si="4"/>
        <v>0</v>
      </c>
      <c r="L40" s="111"/>
      <c r="M40" s="112"/>
      <c r="N40" s="113"/>
      <c r="O40" s="71"/>
      <c r="P40" s="71"/>
      <c r="Q40" s="71"/>
      <c r="S40" s="103"/>
      <c r="W40" s="71"/>
      <c r="X40" s="80">
        <v>0.39</v>
      </c>
      <c r="Y40" s="71"/>
      <c r="Z40" s="71"/>
      <c r="AA40" s="71"/>
      <c r="AB40" s="71"/>
      <c r="AC40" s="71"/>
      <c r="AD40" s="71"/>
      <c r="AE40" s="71"/>
      <c r="AF40" s="71" t="s">
        <v>103</v>
      </c>
      <c r="AG40" s="101">
        <v>65</v>
      </c>
      <c r="AH40" s="10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ht="21.75" customHeight="1" x14ac:dyDescent="0.25">
      <c r="A41" s="33"/>
      <c r="B41" s="33"/>
      <c r="C41" s="34"/>
      <c r="D41" s="47"/>
      <c r="E41" s="35"/>
      <c r="F41" s="15">
        <f t="shared" si="0"/>
        <v>0</v>
      </c>
      <c r="H41" s="109">
        <f t="shared" si="1"/>
        <v>0</v>
      </c>
      <c r="I41" s="110">
        <f t="shared" si="2"/>
        <v>0</v>
      </c>
      <c r="J41" s="70">
        <f t="shared" si="3"/>
        <v>0</v>
      </c>
      <c r="K41" s="70">
        <f t="shared" si="4"/>
        <v>0</v>
      </c>
      <c r="L41" s="111"/>
      <c r="M41" s="112"/>
      <c r="N41" s="113"/>
      <c r="O41" s="71"/>
      <c r="P41" s="71"/>
      <c r="Q41" s="71"/>
      <c r="S41" s="103"/>
      <c r="W41" s="71"/>
      <c r="X41" s="80">
        <v>0.4</v>
      </c>
      <c r="Y41" s="71"/>
      <c r="Z41" s="71"/>
      <c r="AA41" s="71"/>
      <c r="AB41" s="71"/>
      <c r="AC41" s="71"/>
      <c r="AD41" s="71"/>
      <c r="AE41" s="71"/>
      <c r="AF41" s="71" t="s">
        <v>56</v>
      </c>
      <c r="AG41" s="101" t="s">
        <v>56</v>
      </c>
      <c r="AH41" s="10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ht="21.75" hidden="1" customHeight="1" x14ac:dyDescent="0.25">
      <c r="A42" s="33"/>
      <c r="B42" s="33"/>
      <c r="C42" s="34"/>
      <c r="D42" s="47"/>
      <c r="E42" s="35"/>
      <c r="F42" s="15">
        <f t="shared" si="0"/>
        <v>0</v>
      </c>
      <c r="H42" s="109">
        <f t="shared" si="1"/>
        <v>0</v>
      </c>
      <c r="I42" s="110">
        <f t="shared" si="2"/>
        <v>0</v>
      </c>
      <c r="J42" s="70">
        <f t="shared" si="3"/>
        <v>0</v>
      </c>
      <c r="K42" s="70">
        <f t="shared" si="4"/>
        <v>0</v>
      </c>
      <c r="L42" s="111"/>
      <c r="M42" s="112"/>
      <c r="N42" s="71"/>
      <c r="O42" s="71"/>
      <c r="P42" s="71"/>
      <c r="Q42" s="71"/>
      <c r="S42" s="103"/>
      <c r="W42" s="71"/>
      <c r="X42" s="80">
        <v>0.41</v>
      </c>
      <c r="Y42" s="71"/>
      <c r="Z42" s="71"/>
      <c r="AA42" s="71"/>
      <c r="AB42" s="71"/>
      <c r="AC42" s="71"/>
      <c r="AD42" s="71"/>
      <c r="AE42" s="71"/>
      <c r="AF42" s="71" t="s">
        <v>125</v>
      </c>
      <c r="AG42" s="101">
        <v>365</v>
      </c>
      <c r="AH42" s="10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</row>
    <row r="43" spans="1:63" ht="21.75" hidden="1" customHeight="1" x14ac:dyDescent="0.25">
      <c r="A43" s="33"/>
      <c r="B43" s="33"/>
      <c r="C43" s="34"/>
      <c r="D43" s="47"/>
      <c r="E43" s="35"/>
      <c r="F43" s="15">
        <f t="shared" si="0"/>
        <v>0</v>
      </c>
      <c r="H43" s="109">
        <f t="shared" si="1"/>
        <v>0</v>
      </c>
      <c r="I43" s="110">
        <f t="shared" si="2"/>
        <v>0</v>
      </c>
      <c r="J43" s="70">
        <f t="shared" si="3"/>
        <v>0</v>
      </c>
      <c r="K43" s="70">
        <f t="shared" si="4"/>
        <v>0</v>
      </c>
      <c r="L43" s="111"/>
      <c r="M43" s="112"/>
      <c r="N43" s="71"/>
      <c r="O43" s="71"/>
      <c r="P43" s="71"/>
      <c r="Q43" s="71"/>
      <c r="S43" s="103"/>
      <c r="W43" s="71"/>
      <c r="X43" s="80">
        <v>0.42</v>
      </c>
      <c r="Y43" s="71"/>
      <c r="Z43" s="71"/>
      <c r="AA43" s="71"/>
      <c r="AB43" s="71"/>
      <c r="AC43" s="71"/>
      <c r="AD43" s="71"/>
      <c r="AE43" s="71"/>
      <c r="AF43" s="71" t="s">
        <v>126</v>
      </c>
      <c r="AG43" s="101">
        <v>365</v>
      </c>
      <c r="AH43" s="10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</row>
    <row r="44" spans="1:63" ht="21.75" hidden="1" customHeight="1" x14ac:dyDescent="0.25">
      <c r="A44" s="33"/>
      <c r="B44" s="33"/>
      <c r="C44" s="34"/>
      <c r="D44" s="47"/>
      <c r="E44" s="35"/>
      <c r="F44" s="15">
        <f t="shared" si="0"/>
        <v>0</v>
      </c>
      <c r="H44" s="109">
        <f t="shared" si="1"/>
        <v>0</v>
      </c>
      <c r="I44" s="110">
        <f t="shared" si="2"/>
        <v>0</v>
      </c>
      <c r="J44" s="70">
        <f t="shared" si="3"/>
        <v>0</v>
      </c>
      <c r="K44" s="70">
        <f t="shared" si="4"/>
        <v>0</v>
      </c>
      <c r="L44" s="111"/>
      <c r="M44" s="112"/>
      <c r="N44" s="71"/>
      <c r="O44" s="71"/>
      <c r="P44" s="71"/>
      <c r="Q44" s="71"/>
      <c r="S44" s="103"/>
      <c r="W44" s="71"/>
      <c r="X44" s="80">
        <v>0.43</v>
      </c>
      <c r="Y44" s="71"/>
      <c r="Z44" s="71"/>
      <c r="AA44" s="71"/>
      <c r="AB44" s="71"/>
      <c r="AC44" s="71"/>
      <c r="AD44" s="71"/>
      <c r="AE44" s="71"/>
      <c r="AF44" s="71" t="s">
        <v>127</v>
      </c>
      <c r="AG44" s="101">
        <v>365</v>
      </c>
      <c r="AH44" s="10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</row>
    <row r="45" spans="1:63" ht="21.75" hidden="1" customHeight="1" x14ac:dyDescent="0.25">
      <c r="A45" s="33"/>
      <c r="B45" s="33"/>
      <c r="C45" s="34"/>
      <c r="D45" s="47"/>
      <c r="E45" s="35"/>
      <c r="F45" s="15">
        <f t="shared" si="0"/>
        <v>0</v>
      </c>
      <c r="H45" s="109">
        <f t="shared" si="1"/>
        <v>0</v>
      </c>
      <c r="I45" s="110">
        <f t="shared" si="2"/>
        <v>0</v>
      </c>
      <c r="J45" s="70">
        <f t="shared" si="3"/>
        <v>0</v>
      </c>
      <c r="K45" s="70">
        <f t="shared" si="4"/>
        <v>0</v>
      </c>
      <c r="L45" s="111"/>
      <c r="M45" s="112"/>
      <c r="N45" s="71"/>
      <c r="O45" s="71"/>
      <c r="P45" s="71"/>
      <c r="Q45" s="71"/>
      <c r="S45" s="103"/>
      <c r="T45" s="114"/>
      <c r="W45" s="71"/>
      <c r="X45" s="80">
        <v>0.44</v>
      </c>
      <c r="Y45" s="71"/>
      <c r="Z45" s="71"/>
      <c r="AA45" s="71"/>
      <c r="AB45" s="71"/>
      <c r="AC45" s="71"/>
      <c r="AD45" s="71"/>
      <c r="AE45" s="71"/>
      <c r="AF45" s="71" t="s">
        <v>56</v>
      </c>
      <c r="AG45" s="101" t="s">
        <v>56</v>
      </c>
      <c r="AH45" s="10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ht="21.75" hidden="1" customHeight="1" x14ac:dyDescent="0.25">
      <c r="A46" s="33"/>
      <c r="B46" s="33"/>
      <c r="C46" s="34"/>
      <c r="D46" s="47"/>
      <c r="E46" s="35"/>
      <c r="F46" s="15">
        <f t="shared" si="0"/>
        <v>0</v>
      </c>
      <c r="H46" s="109">
        <f t="shared" si="1"/>
        <v>0</v>
      </c>
      <c r="I46" s="110">
        <f t="shared" si="2"/>
        <v>0</v>
      </c>
      <c r="J46" s="70">
        <f t="shared" si="3"/>
        <v>0</v>
      </c>
      <c r="K46" s="70">
        <f t="shared" si="4"/>
        <v>0</v>
      </c>
      <c r="L46" s="111"/>
      <c r="M46" s="112"/>
      <c r="N46" s="71"/>
      <c r="O46" s="71"/>
      <c r="P46" s="71"/>
      <c r="Q46" s="71"/>
      <c r="S46" s="103"/>
      <c r="W46" s="71"/>
      <c r="X46" s="80">
        <v>0.45</v>
      </c>
      <c r="Y46" s="71"/>
      <c r="Z46" s="71"/>
      <c r="AA46" s="71"/>
      <c r="AB46" s="71"/>
      <c r="AC46" s="71"/>
      <c r="AD46" s="71"/>
      <c r="AE46" s="71"/>
      <c r="AF46" s="71" t="s">
        <v>90</v>
      </c>
      <c r="AG46" s="101">
        <v>85</v>
      </c>
      <c r="AH46" s="10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ht="21.75" hidden="1" customHeight="1" x14ac:dyDescent="0.25">
      <c r="A47" s="33"/>
      <c r="B47" s="33"/>
      <c r="C47" s="34"/>
      <c r="D47" s="47"/>
      <c r="E47" s="35"/>
      <c r="F47" s="15">
        <f t="shared" si="0"/>
        <v>0</v>
      </c>
      <c r="H47" s="109">
        <f t="shared" si="1"/>
        <v>0</v>
      </c>
      <c r="I47" s="110">
        <f t="shared" si="2"/>
        <v>0</v>
      </c>
      <c r="J47" s="70">
        <f t="shared" si="3"/>
        <v>0</v>
      </c>
      <c r="K47" s="70">
        <f t="shared" si="4"/>
        <v>0</v>
      </c>
      <c r="L47" s="111"/>
      <c r="M47" s="112"/>
      <c r="N47" s="71"/>
      <c r="O47" s="71"/>
      <c r="P47" s="71"/>
      <c r="Q47" s="71"/>
      <c r="S47" s="103"/>
      <c r="W47" s="71"/>
      <c r="X47" s="80">
        <v>0.46</v>
      </c>
      <c r="Y47" s="71"/>
      <c r="Z47" s="71"/>
      <c r="AA47" s="71"/>
      <c r="AB47" s="71"/>
      <c r="AC47" s="71"/>
      <c r="AD47" s="71"/>
      <c r="AE47" s="71"/>
      <c r="AF47" s="71" t="s">
        <v>91</v>
      </c>
      <c r="AG47" s="101">
        <v>130</v>
      </c>
      <c r="AH47" s="10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</row>
    <row r="48" spans="1:63" ht="21.75" hidden="1" customHeight="1" x14ac:dyDescent="0.25">
      <c r="A48" s="33"/>
      <c r="B48" s="33"/>
      <c r="C48" s="34"/>
      <c r="D48" s="47"/>
      <c r="E48" s="35"/>
      <c r="F48" s="15">
        <f t="shared" si="0"/>
        <v>0</v>
      </c>
      <c r="H48" s="109">
        <f t="shared" si="1"/>
        <v>0</v>
      </c>
      <c r="I48" s="110">
        <f t="shared" si="2"/>
        <v>0</v>
      </c>
      <c r="J48" s="70">
        <f t="shared" si="3"/>
        <v>0</v>
      </c>
      <c r="K48" s="70">
        <f t="shared" si="4"/>
        <v>0</v>
      </c>
      <c r="L48" s="111"/>
      <c r="M48" s="112"/>
      <c r="N48" s="71"/>
      <c r="O48" s="71"/>
      <c r="P48" s="71"/>
      <c r="Q48" s="71"/>
      <c r="S48" s="103"/>
      <c r="W48" s="71"/>
      <c r="X48" s="80">
        <v>0.47</v>
      </c>
      <c r="Y48" s="71"/>
      <c r="Z48" s="71"/>
      <c r="AA48" s="71"/>
      <c r="AB48" s="71"/>
      <c r="AC48" s="71"/>
      <c r="AD48" s="71"/>
      <c r="AE48" s="71"/>
      <c r="AF48" s="71" t="s">
        <v>92</v>
      </c>
      <c r="AG48" s="101">
        <v>170</v>
      </c>
      <c r="AH48" s="10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</row>
    <row r="49" spans="1:63" ht="21.75" hidden="1" customHeight="1" x14ac:dyDescent="0.25">
      <c r="A49" s="33"/>
      <c r="B49" s="33"/>
      <c r="C49" s="34"/>
      <c r="D49" s="47"/>
      <c r="E49" s="35"/>
      <c r="F49" s="15">
        <f t="shared" si="0"/>
        <v>0</v>
      </c>
      <c r="H49" s="109">
        <f t="shared" si="1"/>
        <v>0</v>
      </c>
      <c r="I49" s="110">
        <f t="shared" si="2"/>
        <v>0</v>
      </c>
      <c r="J49" s="70">
        <f t="shared" si="3"/>
        <v>0</v>
      </c>
      <c r="K49" s="70">
        <f t="shared" si="4"/>
        <v>0</v>
      </c>
      <c r="L49" s="111"/>
      <c r="M49" s="112"/>
      <c r="N49" s="71"/>
      <c r="O49" s="71"/>
      <c r="P49" s="71"/>
      <c r="Q49" s="71"/>
      <c r="S49" s="103"/>
      <c r="W49" s="71"/>
      <c r="X49" s="80">
        <v>0.48</v>
      </c>
      <c r="Y49" s="71"/>
      <c r="Z49" s="71"/>
      <c r="AA49" s="71"/>
      <c r="AB49" s="71"/>
      <c r="AC49" s="71"/>
      <c r="AD49" s="71"/>
      <c r="AE49" s="71"/>
      <c r="AF49" s="71" t="s">
        <v>109</v>
      </c>
      <c r="AG49" s="101">
        <v>55</v>
      </c>
      <c r="AH49" s="10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1:63" ht="21.75" hidden="1" customHeight="1" x14ac:dyDescent="0.25">
      <c r="A50" s="33"/>
      <c r="B50" s="33"/>
      <c r="C50" s="34"/>
      <c r="D50" s="47"/>
      <c r="E50" s="35"/>
      <c r="F50" s="15">
        <f t="shared" si="0"/>
        <v>0</v>
      </c>
      <c r="H50" s="109">
        <f t="shared" si="1"/>
        <v>0</v>
      </c>
      <c r="I50" s="110">
        <f t="shared" si="2"/>
        <v>0</v>
      </c>
      <c r="J50" s="70">
        <f t="shared" si="3"/>
        <v>0</v>
      </c>
      <c r="K50" s="70">
        <f t="shared" si="4"/>
        <v>0</v>
      </c>
      <c r="L50" s="111"/>
      <c r="M50" s="112"/>
      <c r="N50" s="113"/>
      <c r="O50" s="71"/>
      <c r="P50" s="71"/>
      <c r="Q50" s="71"/>
      <c r="S50" s="103"/>
      <c r="W50" s="71"/>
      <c r="X50" s="80">
        <v>0.49</v>
      </c>
      <c r="Y50" s="71"/>
      <c r="Z50" s="71"/>
      <c r="AA50" s="71"/>
      <c r="AB50" s="71"/>
      <c r="AC50" s="71"/>
      <c r="AD50" s="71"/>
      <c r="AE50" s="71"/>
      <c r="AF50" s="71" t="s">
        <v>105</v>
      </c>
      <c r="AG50" s="101">
        <v>140</v>
      </c>
      <c r="AH50" s="10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</row>
    <row r="51" spans="1:63" ht="21.75" hidden="1" customHeight="1" x14ac:dyDescent="0.25">
      <c r="A51" s="23" t="s">
        <v>96</v>
      </c>
      <c r="B51" s="24"/>
      <c r="C51" s="24"/>
      <c r="D51" s="24"/>
      <c r="E51" s="25"/>
      <c r="F51" s="67" t="s">
        <v>89</v>
      </c>
      <c r="H51" s="109" t="str">
        <f>F51</f>
        <v>NON</v>
      </c>
      <c r="I51" s="110"/>
      <c r="J51" s="70"/>
      <c r="K51" s="70"/>
      <c r="L51" s="111" t="s">
        <v>95</v>
      </c>
      <c r="M51" s="112"/>
      <c r="N51" s="113"/>
      <c r="O51" s="71"/>
      <c r="P51" s="71"/>
      <c r="Q51" s="71"/>
      <c r="S51" s="103"/>
      <c r="W51" s="71"/>
      <c r="X51" s="80"/>
      <c r="Y51" s="71"/>
      <c r="Z51" s="71"/>
      <c r="AA51" s="71"/>
      <c r="AB51" s="71"/>
      <c r="AC51" s="71"/>
      <c r="AD51" s="71"/>
      <c r="AE51" s="71"/>
      <c r="AF51" s="71" t="s">
        <v>106</v>
      </c>
      <c r="AG51" s="101">
        <v>140</v>
      </c>
      <c r="AH51" s="10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</row>
    <row r="52" spans="1:63" ht="21.75" hidden="1" customHeight="1" x14ac:dyDescent="0.25">
      <c r="A52" s="23" t="s">
        <v>99</v>
      </c>
      <c r="B52" s="24"/>
      <c r="C52" s="24"/>
      <c r="D52" s="24"/>
      <c r="E52" s="25"/>
      <c r="F52" s="67" t="s">
        <v>89</v>
      </c>
      <c r="G52" s="73">
        <f>IF(F52="OUI",ROUNDUP((SUM($F$34:$F$50)*10%)/1,0)*1,0)</f>
        <v>0</v>
      </c>
      <c r="H52" s="109" t="str">
        <f>F52</f>
        <v>NON</v>
      </c>
      <c r="I52" s="110"/>
      <c r="J52" s="70"/>
      <c r="K52" s="70"/>
      <c r="L52" s="111" t="s">
        <v>89</v>
      </c>
      <c r="M52" s="112"/>
      <c r="N52" s="113"/>
      <c r="O52" s="113"/>
      <c r="P52" s="71"/>
      <c r="Q52" s="71"/>
      <c r="S52" s="103"/>
      <c r="W52" s="71"/>
      <c r="X52" s="80">
        <v>0.5</v>
      </c>
      <c r="Y52" s="71"/>
      <c r="Z52" s="71"/>
      <c r="AA52" s="71"/>
      <c r="AB52" s="71"/>
      <c r="AC52" s="71"/>
      <c r="AD52" s="71"/>
      <c r="AE52" s="71"/>
      <c r="AF52" s="71" t="s">
        <v>56</v>
      </c>
      <c r="AG52" s="101" t="s">
        <v>56</v>
      </c>
      <c r="AH52" s="10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</row>
    <row r="53" spans="1:63" ht="21.75" hidden="1" customHeight="1" x14ac:dyDescent="0.25">
      <c r="A53" s="23" t="s">
        <v>93</v>
      </c>
      <c r="B53" s="24"/>
      <c r="C53" s="24"/>
      <c r="D53" s="69" t="s">
        <v>100</v>
      </c>
      <c r="E53" s="35" t="s">
        <v>94</v>
      </c>
      <c r="F53" s="67" t="s">
        <v>89</v>
      </c>
      <c r="G53" s="73"/>
      <c r="H53" s="109" t="str">
        <f>F53</f>
        <v>NON</v>
      </c>
      <c r="I53" s="110">
        <f>SUM(H51="OUI",H52="OUI",H53="OUI")</f>
        <v>0</v>
      </c>
      <c r="J53" s="70"/>
      <c r="K53" s="70"/>
      <c r="L53" s="111"/>
      <c r="M53" s="112"/>
      <c r="N53" s="113"/>
      <c r="O53" s="113"/>
      <c r="P53" s="71"/>
      <c r="Q53" s="71"/>
      <c r="S53" s="103"/>
      <c r="W53" s="71"/>
      <c r="X53" s="80"/>
      <c r="Y53" s="71"/>
      <c r="Z53" s="71"/>
      <c r="AA53" s="71"/>
      <c r="AB53" s="71"/>
      <c r="AC53" s="71"/>
      <c r="AD53" s="71"/>
      <c r="AE53" s="71"/>
      <c r="AF53" s="71" t="s">
        <v>88</v>
      </c>
      <c r="AG53" s="101">
        <v>220</v>
      </c>
      <c r="AH53" s="10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</row>
    <row r="54" spans="1:63" ht="18" customHeight="1" x14ac:dyDescent="0.2">
      <c r="A54" s="23" t="s">
        <v>68</v>
      </c>
      <c r="B54" s="24"/>
      <c r="C54" s="24"/>
      <c r="D54" s="24"/>
      <c r="E54" s="25"/>
      <c r="F54" s="13">
        <f>COUNTIF(F34:F50,"&gt;=320")</f>
        <v>0</v>
      </c>
      <c r="H54" s="70"/>
      <c r="I54" s="115"/>
      <c r="J54" s="115"/>
      <c r="K54" s="71"/>
      <c r="L54" s="71"/>
      <c r="M54" s="71"/>
      <c r="N54" s="71"/>
      <c r="O54" s="71"/>
      <c r="P54" s="71"/>
      <c r="Q54" s="71"/>
      <c r="W54" s="71"/>
      <c r="X54" s="80">
        <v>0.51</v>
      </c>
      <c r="Y54" s="71"/>
      <c r="Z54" s="71"/>
      <c r="AA54" s="71"/>
      <c r="AB54" s="71"/>
      <c r="AC54" s="71"/>
      <c r="AD54" s="71"/>
      <c r="AE54" s="71"/>
      <c r="AF54" s="71"/>
      <c r="AG54" s="101"/>
      <c r="AH54" s="10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</row>
    <row r="55" spans="1:63" ht="21.75" customHeight="1" x14ac:dyDescent="0.2">
      <c r="A55" s="26" t="s">
        <v>46</v>
      </c>
      <c r="B55" s="27"/>
      <c r="C55" s="27"/>
      <c r="D55" s="27"/>
      <c r="E55" s="28"/>
      <c r="F55" s="75">
        <v>0</v>
      </c>
      <c r="I55" s="115"/>
      <c r="J55" s="115"/>
      <c r="K55" s="71"/>
      <c r="L55" s="71"/>
      <c r="M55" s="71"/>
      <c r="N55" s="71"/>
      <c r="O55" s="71"/>
      <c r="P55" s="71"/>
      <c r="Q55" s="71"/>
      <c r="W55" s="71"/>
      <c r="X55" s="80">
        <v>0.52</v>
      </c>
      <c r="Y55" s="71"/>
      <c r="Z55" s="71"/>
      <c r="AA55" s="71"/>
      <c r="AB55" s="71"/>
      <c r="AC55" s="71"/>
      <c r="AD55" s="71"/>
      <c r="AE55" s="71"/>
      <c r="AF55" s="71"/>
      <c r="AG55" s="101"/>
      <c r="AH55" s="10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</row>
    <row r="56" spans="1:63" ht="18" customHeight="1" x14ac:dyDescent="0.2">
      <c r="A56" s="23" t="s">
        <v>82</v>
      </c>
      <c r="B56" s="24"/>
      <c r="C56" s="24"/>
      <c r="D56" s="24"/>
      <c r="E56" s="25"/>
      <c r="F56" s="15">
        <f>SUMIF(F34:F50,"&gt;=320")*(1-F55)</f>
        <v>0</v>
      </c>
      <c r="H56" s="116" t="s">
        <v>71</v>
      </c>
      <c r="I56" s="117">
        <f>F56-SUMIF(F34:F50,"&gt;=320")</f>
        <v>0</v>
      </c>
      <c r="J56" s="115"/>
      <c r="K56" s="71"/>
      <c r="L56" s="71"/>
      <c r="M56" s="71"/>
      <c r="N56" s="71"/>
      <c r="O56" s="71"/>
      <c r="P56" s="71"/>
      <c r="Q56" s="71"/>
      <c r="W56" s="71"/>
      <c r="X56" s="80">
        <v>0.53</v>
      </c>
      <c r="Y56" s="71"/>
      <c r="Z56" s="71"/>
      <c r="AA56" s="71"/>
      <c r="AB56" s="71"/>
      <c r="AC56" s="71"/>
      <c r="AD56" s="71"/>
      <c r="AE56" s="71"/>
      <c r="AF56" s="71"/>
      <c r="AG56" s="101"/>
      <c r="AH56" s="10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</row>
    <row r="57" spans="1:63" ht="18" customHeight="1" x14ac:dyDescent="0.2">
      <c r="A57" s="23" t="s">
        <v>83</v>
      </c>
      <c r="B57" s="24"/>
      <c r="C57" s="24"/>
      <c r="D57" s="24"/>
      <c r="E57" s="25"/>
      <c r="F57" s="30">
        <f>IF(F54&lt;=1,0,IF(F54=2,0.2,IF(F54=3,0.25,0.3)))</f>
        <v>0</v>
      </c>
      <c r="I57" s="115"/>
      <c r="J57" s="115"/>
      <c r="K57" s="113"/>
      <c r="L57" s="113"/>
      <c r="M57" s="71"/>
      <c r="N57" s="71"/>
      <c r="O57" s="71"/>
      <c r="P57" s="71"/>
      <c r="Q57" s="71"/>
      <c r="W57" s="71"/>
      <c r="X57" s="80">
        <v>0.54</v>
      </c>
      <c r="Y57" s="71"/>
      <c r="Z57" s="71"/>
      <c r="AA57" s="71"/>
      <c r="AB57" s="71"/>
      <c r="AC57" s="71"/>
      <c r="AD57" s="71"/>
      <c r="AE57" s="71"/>
      <c r="AF57" s="71"/>
      <c r="AG57" s="101"/>
      <c r="AH57" s="10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</row>
    <row r="58" spans="1:63" ht="18" customHeight="1" x14ac:dyDescent="0.2">
      <c r="A58" s="23" t="s">
        <v>57</v>
      </c>
      <c r="B58" s="24"/>
      <c r="C58" s="24"/>
      <c r="D58" s="24"/>
      <c r="E58" s="25"/>
      <c r="F58" s="31">
        <f>-F57*F56-G52</f>
        <v>0</v>
      </c>
      <c r="I58" s="115"/>
      <c r="J58" s="115"/>
      <c r="K58" s="71"/>
      <c r="L58" s="71"/>
      <c r="M58" s="71"/>
      <c r="N58" s="71"/>
      <c r="O58" s="71"/>
      <c r="P58" s="71"/>
      <c r="Q58" s="71"/>
      <c r="W58" s="71"/>
      <c r="X58" s="80">
        <v>0.55000000000000004</v>
      </c>
      <c r="Y58" s="71"/>
      <c r="Z58" s="71"/>
      <c r="AA58" s="71"/>
      <c r="AB58" s="71"/>
      <c r="AC58" s="71"/>
      <c r="AD58" s="71"/>
      <c r="AE58" s="71"/>
      <c r="AF58" s="71"/>
      <c r="AG58" s="101"/>
      <c r="AH58" s="10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</row>
    <row r="59" spans="1:63" ht="18" customHeight="1" x14ac:dyDescent="0.2">
      <c r="A59" s="42" t="s">
        <v>47</v>
      </c>
      <c r="I59" s="115"/>
      <c r="J59" s="115"/>
      <c r="K59" s="71"/>
      <c r="L59" s="71"/>
      <c r="M59" s="71"/>
      <c r="N59" s="71"/>
      <c r="O59" s="71"/>
      <c r="P59" s="71"/>
      <c r="Q59" s="71"/>
      <c r="W59" s="71"/>
      <c r="X59" s="80">
        <v>0.56000000000000005</v>
      </c>
      <c r="Y59" s="71"/>
      <c r="Z59" s="71"/>
      <c r="AA59" s="71"/>
      <c r="AB59" s="71"/>
      <c r="AC59" s="71"/>
      <c r="AD59" s="71"/>
      <c r="AE59" s="71"/>
      <c r="AF59" s="71"/>
      <c r="AG59" s="101"/>
      <c r="AH59" s="10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</row>
    <row r="60" spans="1:63" ht="18" customHeight="1" x14ac:dyDescent="0.2">
      <c r="A60" s="144" t="s">
        <v>81</v>
      </c>
      <c r="B60" s="144"/>
      <c r="C60" s="144"/>
      <c r="D60" s="144"/>
      <c r="E60" s="144"/>
      <c r="F60" s="66">
        <f>IF(SUM($I$34:$I$50)=COUNTIF($F$34:$F$50,"&gt;0"),0,30)</f>
        <v>0</v>
      </c>
      <c r="I60" s="115"/>
      <c r="J60" s="115"/>
      <c r="K60" s="71"/>
      <c r="L60" s="113"/>
      <c r="M60" s="113"/>
      <c r="N60" s="113"/>
      <c r="O60" s="118"/>
      <c r="P60" s="71"/>
      <c r="Q60" s="71"/>
      <c r="W60" s="71"/>
      <c r="X60" s="80">
        <v>0.56999999999999995</v>
      </c>
      <c r="Y60" s="71"/>
      <c r="Z60" s="71"/>
      <c r="AA60" s="71"/>
      <c r="AB60" s="71"/>
      <c r="AC60" s="71"/>
      <c r="AD60" s="71"/>
      <c r="AE60" s="71"/>
      <c r="AF60" s="71"/>
      <c r="AG60" s="101"/>
      <c r="AH60" s="10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ht="14.25" customHeight="1" x14ac:dyDescent="0.2">
      <c r="A61" s="145" t="s">
        <v>84</v>
      </c>
      <c r="B61" s="145"/>
      <c r="C61" s="145"/>
      <c r="D61" s="145"/>
      <c r="E61" s="145"/>
      <c r="F61" s="76">
        <f>F64-F63</f>
        <v>0</v>
      </c>
      <c r="H61" s="119"/>
      <c r="I61" s="115"/>
      <c r="J61" s="115"/>
      <c r="K61" s="71"/>
      <c r="L61" s="71"/>
      <c r="M61" s="71"/>
      <c r="N61" s="71"/>
      <c r="O61" s="71"/>
      <c r="P61" s="71"/>
      <c r="Q61" s="71"/>
      <c r="W61" s="71"/>
      <c r="X61" s="80">
        <v>0.57999999999999996</v>
      </c>
      <c r="Y61" s="71"/>
      <c r="Z61" s="71"/>
      <c r="AA61" s="71"/>
      <c r="AB61" s="71"/>
      <c r="AC61" s="71"/>
      <c r="AD61" s="71"/>
      <c r="AE61" s="71"/>
      <c r="AF61" s="71"/>
      <c r="AG61" s="101"/>
      <c r="AH61" s="10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ht="14.25" customHeight="1" x14ac:dyDescent="0.2">
      <c r="A62" s="62" t="s">
        <v>85</v>
      </c>
      <c r="B62" s="63"/>
      <c r="C62" s="63"/>
      <c r="D62" s="63"/>
      <c r="E62" s="64"/>
      <c r="F62" s="76">
        <f>SUM($H$34:$H$50)/0.2</f>
        <v>0</v>
      </c>
      <c r="H62" s="119"/>
      <c r="I62" s="115"/>
      <c r="J62" s="115"/>
      <c r="K62" s="112"/>
      <c r="L62" s="71"/>
      <c r="M62" s="71"/>
      <c r="N62" s="71"/>
      <c r="O62" s="71"/>
      <c r="P62" s="71"/>
      <c r="Q62" s="71"/>
      <c r="W62" s="71"/>
      <c r="X62" s="80">
        <v>0.59</v>
      </c>
      <c r="Y62" s="71"/>
      <c r="Z62" s="71"/>
      <c r="AA62" s="71"/>
      <c r="AB62" s="71"/>
      <c r="AC62" s="71"/>
      <c r="AD62" s="71"/>
      <c r="AE62" s="71"/>
      <c r="AF62" s="71"/>
      <c r="AG62" s="101"/>
      <c r="AH62" s="10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</row>
    <row r="63" spans="1:63" ht="14.25" customHeight="1" x14ac:dyDescent="0.2">
      <c r="A63" s="62" t="s">
        <v>73</v>
      </c>
      <c r="B63" s="63"/>
      <c r="C63" s="63"/>
      <c r="D63" s="63"/>
      <c r="E63" s="64"/>
      <c r="F63" s="77">
        <f>SUM($H$34:$H$50)</f>
        <v>0</v>
      </c>
      <c r="I63" s="115">
        <f>ROUND(F64/20,0)*10</f>
        <v>0</v>
      </c>
      <c r="J63" s="115">
        <f>F64-I63</f>
        <v>0</v>
      </c>
      <c r="K63" s="71"/>
      <c r="L63" s="71"/>
      <c r="M63" s="71"/>
      <c r="N63" s="71"/>
      <c r="O63" s="71"/>
      <c r="P63" s="71"/>
      <c r="Q63" s="71"/>
      <c r="W63" s="71"/>
      <c r="X63" s="80">
        <v>0.6</v>
      </c>
      <c r="Y63" s="71"/>
      <c r="Z63" s="71"/>
      <c r="AA63" s="71"/>
      <c r="AB63" s="71"/>
      <c r="AC63" s="71"/>
      <c r="AD63" s="71"/>
      <c r="AE63" s="71"/>
      <c r="AF63" s="71"/>
      <c r="AG63" s="101"/>
      <c r="AH63" s="10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</row>
    <row r="64" spans="1:63" ht="15" customHeight="1" x14ac:dyDescent="0.2">
      <c r="A64" s="152" t="s">
        <v>23</v>
      </c>
      <c r="B64" s="152"/>
      <c r="C64" s="152"/>
      <c r="D64" s="152"/>
      <c r="E64" s="153"/>
      <c r="F64" s="65">
        <f>ROUND(SUM(F34:F50,I56,F58,F60),0)</f>
        <v>0</v>
      </c>
      <c r="I64" s="115">
        <f>ROUND(F64/30,0)*10</f>
        <v>0</v>
      </c>
      <c r="J64" s="115">
        <f>F64-2*I64</f>
        <v>0</v>
      </c>
      <c r="K64" s="71"/>
      <c r="L64" s="71"/>
      <c r="M64" s="71"/>
      <c r="N64" s="71"/>
      <c r="O64" s="71"/>
      <c r="P64" s="71"/>
      <c r="Q64" s="71"/>
      <c r="W64" s="71"/>
      <c r="X64" s="80">
        <v>0.61</v>
      </c>
      <c r="Y64" s="71"/>
      <c r="Z64" s="71"/>
      <c r="AA64" s="71"/>
      <c r="AB64" s="71"/>
      <c r="AC64" s="71"/>
      <c r="AD64" s="71"/>
      <c r="AE64" s="71"/>
      <c r="AF64" s="71"/>
      <c r="AG64" s="101"/>
      <c r="AH64" s="10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</row>
    <row r="65" spans="1:63" ht="15" customHeight="1" x14ac:dyDescent="0.2">
      <c r="A65" s="42" t="s">
        <v>48</v>
      </c>
      <c r="I65" s="115">
        <f>ROUND(F64/40,0)*10</f>
        <v>0</v>
      </c>
      <c r="J65" s="117">
        <f>F64-I65*3</f>
        <v>0</v>
      </c>
      <c r="K65" s="71"/>
      <c r="L65" s="71"/>
      <c r="M65" s="71"/>
      <c r="N65" s="71"/>
      <c r="O65" s="71"/>
      <c r="P65" s="71"/>
      <c r="Q65" s="71"/>
      <c r="W65" s="71"/>
      <c r="X65" s="80">
        <v>0.62</v>
      </c>
      <c r="Y65" s="71"/>
      <c r="Z65" s="71"/>
      <c r="AA65" s="71"/>
      <c r="AB65" s="71"/>
      <c r="AC65" s="71"/>
      <c r="AD65" s="71"/>
      <c r="AE65" s="71"/>
      <c r="AF65" s="71"/>
      <c r="AG65" s="101"/>
      <c r="AH65" s="10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</row>
    <row r="66" spans="1:63" ht="15" customHeight="1" x14ac:dyDescent="0.2">
      <c r="D66" s="135" t="str">
        <f>IF(OR(B67=$AA$1,B67=$AA$6,B67=$AA$2,B67=$AA$7,B67=$AA$8,B67=$AA$9,B67=$AA$10),F64&amp;" euros en "&amp;B67,IF(B67=$AA$3,"1 chèque de  "&amp;I63&amp;" euros et 1 chèque de "&amp;J63&amp;" euros",IF(B67=$AA$4,"2 chèques de  "&amp;I64&amp;" euros et 1 chèque de "&amp;J64&amp;" euros",IF(B67=$AA$5,"3 chèques de  "&amp;I65&amp;" euros et 1 chèque de "&amp;J65&amp;" euros"))))</f>
        <v>0 euros en 1 virement bancaire</v>
      </c>
      <c r="E66" s="136"/>
      <c r="F66" s="137"/>
      <c r="I66" s="115"/>
      <c r="J66" s="115"/>
      <c r="K66" s="71"/>
      <c r="L66" s="71"/>
      <c r="M66" s="71"/>
      <c r="N66" s="71"/>
      <c r="O66" s="71"/>
      <c r="P66" s="71"/>
      <c r="Q66" s="71"/>
      <c r="W66" s="71"/>
      <c r="X66" s="80">
        <v>0.63</v>
      </c>
      <c r="Y66" s="71"/>
      <c r="Z66" s="71"/>
      <c r="AA66" s="71"/>
      <c r="AB66" s="71"/>
      <c r="AC66" s="71"/>
      <c r="AD66" s="71"/>
      <c r="AE66" s="71"/>
      <c r="AF66" s="71"/>
      <c r="AG66" s="101"/>
      <c r="AH66" s="10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</row>
    <row r="67" spans="1:63" ht="15" customHeight="1" x14ac:dyDescent="0.2">
      <c r="A67" s="16" t="s">
        <v>30</v>
      </c>
      <c r="B67" s="14" t="s">
        <v>27</v>
      </c>
      <c r="C67" s="17" t="s">
        <v>29</v>
      </c>
      <c r="D67" s="138"/>
      <c r="E67" s="139"/>
      <c r="F67" s="140"/>
      <c r="I67" s="115"/>
      <c r="J67" s="115"/>
      <c r="K67" s="71"/>
      <c r="L67" s="71"/>
      <c r="M67" s="71"/>
      <c r="N67" s="71"/>
      <c r="O67" s="71"/>
      <c r="P67" s="71"/>
      <c r="Q67" s="71"/>
      <c r="W67" s="71"/>
      <c r="X67" s="80">
        <v>0.64</v>
      </c>
      <c r="Y67" s="71"/>
      <c r="Z67" s="71"/>
      <c r="AA67" s="71"/>
      <c r="AB67" s="71"/>
      <c r="AC67" s="71"/>
      <c r="AD67" s="71"/>
      <c r="AE67" s="71"/>
      <c r="AF67" s="71"/>
      <c r="AG67" s="101"/>
      <c r="AH67" s="10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</row>
    <row r="68" spans="1:63" ht="21.75" customHeight="1" x14ac:dyDescent="0.2">
      <c r="D68" s="141"/>
      <c r="E68" s="142"/>
      <c r="F68" s="143"/>
      <c r="I68" s="115"/>
      <c r="J68" s="115"/>
      <c r="K68" s="71"/>
      <c r="L68" s="71"/>
      <c r="M68" s="71"/>
      <c r="N68" s="71"/>
      <c r="O68" s="71"/>
      <c r="P68" s="71"/>
      <c r="Q68" s="71"/>
      <c r="W68" s="71"/>
      <c r="X68" s="80">
        <v>0.65</v>
      </c>
      <c r="Y68" s="71"/>
      <c r="Z68" s="71"/>
      <c r="AA68" s="71"/>
      <c r="AB68" s="71"/>
      <c r="AC68" s="71"/>
      <c r="AD68" s="71"/>
      <c r="AE68" s="71"/>
      <c r="AF68" s="71"/>
      <c r="AG68" s="101"/>
      <c r="AH68" s="10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</row>
    <row r="69" spans="1:63" ht="18.75" customHeight="1" x14ac:dyDescent="0.2">
      <c r="A69" s="39" t="s">
        <v>34</v>
      </c>
      <c r="B69" s="40"/>
      <c r="C69" s="40"/>
      <c r="D69" s="40"/>
      <c r="E69" s="40"/>
      <c r="I69" s="70"/>
      <c r="J69" s="70"/>
      <c r="K69" s="71"/>
      <c r="L69" s="71"/>
      <c r="M69" s="71"/>
      <c r="N69" s="71"/>
      <c r="O69" s="71"/>
      <c r="P69" s="71"/>
      <c r="Q69" s="71"/>
      <c r="W69" s="71"/>
      <c r="X69" s="80">
        <v>0.66</v>
      </c>
      <c r="Y69" s="71"/>
      <c r="Z69" s="71"/>
      <c r="AA69" s="71"/>
      <c r="AB69" s="71"/>
      <c r="AC69" s="71"/>
      <c r="AD69" s="71"/>
      <c r="AE69" s="71"/>
      <c r="AF69" s="71"/>
      <c r="AG69" s="101"/>
      <c r="AH69" s="10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</row>
    <row r="70" spans="1:63" ht="18.75" customHeight="1" x14ac:dyDescent="0.2">
      <c r="A70" s="39" t="s">
        <v>101</v>
      </c>
      <c r="B70" s="40"/>
      <c r="C70" s="40"/>
      <c r="D70" s="40"/>
      <c r="E70" s="40"/>
      <c r="I70" s="70"/>
      <c r="J70" s="70"/>
      <c r="K70" s="71"/>
      <c r="L70" s="71"/>
      <c r="M70" s="71"/>
      <c r="N70" s="71"/>
      <c r="O70" s="71"/>
      <c r="P70" s="71"/>
      <c r="Q70" s="71"/>
      <c r="W70" s="71"/>
      <c r="X70" s="80">
        <v>0.67</v>
      </c>
      <c r="Y70" s="71"/>
      <c r="Z70" s="71"/>
      <c r="AA70" s="71"/>
      <c r="AB70" s="71"/>
      <c r="AC70" s="71"/>
      <c r="AD70" s="71"/>
      <c r="AE70" s="71"/>
      <c r="AF70" s="71"/>
      <c r="AG70" s="101"/>
      <c r="AH70" s="10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</row>
    <row r="71" spans="1:63" ht="18.75" customHeight="1" x14ac:dyDescent="0.2">
      <c r="A71" s="68" t="s">
        <v>122</v>
      </c>
      <c r="B71" s="40"/>
      <c r="C71" s="40"/>
      <c r="D71" s="40"/>
      <c r="E71" s="40"/>
      <c r="I71" s="70"/>
      <c r="J71" s="70"/>
      <c r="K71" s="71"/>
      <c r="L71" s="71"/>
      <c r="M71" s="71"/>
      <c r="N71" s="71"/>
      <c r="O71" s="71"/>
      <c r="P71" s="71"/>
      <c r="Q71" s="71"/>
      <c r="W71" s="71"/>
      <c r="X71" s="80">
        <v>0.68</v>
      </c>
      <c r="Y71" s="71"/>
      <c r="Z71" s="71"/>
      <c r="AA71" s="71"/>
      <c r="AB71" s="71"/>
      <c r="AC71" s="71"/>
      <c r="AD71" s="71"/>
      <c r="AE71" s="71"/>
      <c r="AF71" s="71"/>
      <c r="AG71" s="101"/>
      <c r="AH71" s="10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</row>
    <row r="72" spans="1:63" ht="21.75" customHeight="1" x14ac:dyDescent="0.2">
      <c r="A72" s="42" t="s">
        <v>66</v>
      </c>
      <c r="I72" s="70"/>
      <c r="J72" s="70"/>
      <c r="K72" s="71"/>
      <c r="L72" s="71"/>
      <c r="M72" s="71"/>
      <c r="N72" s="71"/>
      <c r="O72" s="71"/>
      <c r="P72" s="71"/>
      <c r="Q72" s="71"/>
      <c r="W72" s="71"/>
      <c r="X72" s="80">
        <v>0.69</v>
      </c>
      <c r="Y72" s="71"/>
      <c r="Z72" s="71"/>
      <c r="AA72" s="71"/>
      <c r="AB72" s="71"/>
      <c r="AC72" s="71"/>
      <c r="AD72" s="71"/>
      <c r="AE72" s="71"/>
      <c r="AF72" s="71"/>
      <c r="AG72" s="101"/>
      <c r="AH72" s="10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</row>
    <row r="73" spans="1:63" ht="18.399999999999999" customHeight="1" x14ac:dyDescent="0.2">
      <c r="A73" s="18" t="s">
        <v>18</v>
      </c>
      <c r="I73" s="70"/>
      <c r="J73" s="70"/>
      <c r="K73" s="71"/>
      <c r="L73" s="71"/>
      <c r="M73" s="71"/>
      <c r="N73" s="71"/>
      <c r="O73" s="71"/>
      <c r="P73" s="71"/>
      <c r="Q73" s="71"/>
      <c r="W73" s="71"/>
      <c r="X73" s="80">
        <v>0.7</v>
      </c>
      <c r="Y73" s="71"/>
      <c r="Z73" s="71"/>
      <c r="AA73" s="71"/>
      <c r="AB73" s="71"/>
      <c r="AC73" s="71"/>
      <c r="AD73" s="71"/>
      <c r="AE73" s="71"/>
      <c r="AF73" s="71"/>
      <c r="AG73" s="101"/>
      <c r="AH73" s="10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</row>
    <row r="74" spans="1:63" ht="18.399999999999999" customHeight="1" x14ac:dyDescent="0.2">
      <c r="A74" s="146"/>
      <c r="B74" s="147"/>
      <c r="C74" s="147"/>
      <c r="D74" s="147"/>
      <c r="E74" s="147"/>
      <c r="F74" s="148"/>
      <c r="I74" s="70"/>
      <c r="J74" s="70"/>
      <c r="K74" s="71"/>
      <c r="L74" s="71"/>
      <c r="M74" s="71"/>
      <c r="N74" s="71"/>
      <c r="O74" s="71"/>
      <c r="P74" s="71"/>
      <c r="Q74" s="71"/>
      <c r="W74" s="71"/>
      <c r="X74" s="80">
        <v>0.71</v>
      </c>
      <c r="Y74" s="71"/>
      <c r="Z74" s="71"/>
      <c r="AA74" s="71"/>
      <c r="AB74" s="71"/>
      <c r="AC74" s="71"/>
      <c r="AD74" s="71"/>
      <c r="AE74" s="71"/>
      <c r="AF74" s="71"/>
      <c r="AG74" s="101"/>
      <c r="AH74" s="10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</row>
    <row r="75" spans="1:63" ht="18.399999999999999" customHeight="1" x14ac:dyDescent="0.2">
      <c r="A75" s="42" t="s">
        <v>67</v>
      </c>
      <c r="I75" s="70"/>
      <c r="J75" s="70"/>
      <c r="K75" s="71"/>
      <c r="L75" s="71"/>
      <c r="M75" s="71"/>
      <c r="N75" s="71"/>
      <c r="O75" s="71"/>
      <c r="P75" s="71"/>
      <c r="Q75" s="71"/>
      <c r="W75" s="71"/>
      <c r="X75" s="80">
        <v>0.72</v>
      </c>
      <c r="Y75" s="71"/>
      <c r="Z75" s="71"/>
      <c r="AA75" s="71"/>
      <c r="AB75" s="71"/>
      <c r="AC75" s="71"/>
      <c r="AD75" s="71"/>
      <c r="AE75" s="71"/>
      <c r="AF75" s="71"/>
      <c r="AG75" s="101"/>
      <c r="AH75" s="10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</row>
    <row r="76" spans="1:63" ht="18.399999999999999" customHeight="1" x14ac:dyDescent="0.2">
      <c r="A76" s="18" t="s">
        <v>19</v>
      </c>
      <c r="I76" s="70"/>
      <c r="J76" s="70"/>
      <c r="K76" s="71"/>
      <c r="L76" s="71"/>
      <c r="M76" s="71"/>
      <c r="N76" s="71"/>
      <c r="O76" s="71"/>
      <c r="P76" s="71"/>
      <c r="Q76" s="71"/>
      <c r="W76" s="71"/>
      <c r="X76" s="80">
        <v>0.73</v>
      </c>
      <c r="Y76" s="71"/>
      <c r="Z76" s="71"/>
      <c r="AA76" s="71"/>
      <c r="AB76" s="71"/>
      <c r="AC76" s="71"/>
      <c r="AD76" s="71"/>
      <c r="AE76" s="71"/>
      <c r="AF76" s="71"/>
      <c r="AG76" s="101"/>
      <c r="AH76" s="10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</row>
    <row r="77" spans="1:63" ht="18" customHeight="1" x14ac:dyDescent="0.2">
      <c r="A77" s="146"/>
      <c r="B77" s="147"/>
      <c r="C77" s="147"/>
      <c r="D77" s="147"/>
      <c r="E77" s="147"/>
      <c r="F77" s="148"/>
      <c r="H77" s="120"/>
      <c r="I77" s="70"/>
      <c r="J77" s="70"/>
      <c r="K77" s="71"/>
      <c r="L77" s="71"/>
      <c r="M77" s="71"/>
      <c r="N77" s="71"/>
      <c r="O77" s="71"/>
      <c r="P77" s="71"/>
      <c r="Q77" s="71"/>
      <c r="W77" s="71"/>
      <c r="X77" s="80">
        <v>0.74</v>
      </c>
      <c r="Y77" s="71"/>
      <c r="Z77" s="71"/>
      <c r="AA77" s="71"/>
      <c r="AB77" s="71"/>
      <c r="AC77" s="71"/>
      <c r="AD77" s="71"/>
      <c r="AE77" s="71"/>
      <c r="AF77" s="71"/>
      <c r="AG77" s="101"/>
      <c r="AH77" s="10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</row>
    <row r="78" spans="1:63" ht="23.25" customHeight="1" x14ac:dyDescent="0.2">
      <c r="A78" s="18" t="s">
        <v>20</v>
      </c>
      <c r="I78" s="70"/>
      <c r="J78" s="70"/>
      <c r="K78" s="71"/>
      <c r="L78" s="71"/>
      <c r="M78" s="71"/>
      <c r="N78" s="71"/>
      <c r="O78" s="71"/>
      <c r="P78" s="71"/>
      <c r="Q78" s="71"/>
      <c r="W78" s="71"/>
      <c r="X78" s="80">
        <v>0.75</v>
      </c>
      <c r="Y78" s="71"/>
      <c r="Z78" s="71"/>
      <c r="AA78" s="71"/>
      <c r="AB78" s="71"/>
      <c r="AC78" s="71"/>
      <c r="AD78" s="71"/>
      <c r="AE78" s="71"/>
      <c r="AF78" s="71"/>
      <c r="AG78" s="101"/>
      <c r="AH78" s="10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</row>
    <row r="79" spans="1:63" ht="23.25" customHeight="1" x14ac:dyDescent="0.2">
      <c r="A79" s="146"/>
      <c r="B79" s="147"/>
      <c r="C79" s="147"/>
      <c r="D79" s="147"/>
      <c r="E79" s="147"/>
      <c r="F79" s="148"/>
      <c r="I79" s="70"/>
      <c r="J79" s="70"/>
      <c r="K79" s="71"/>
      <c r="L79" s="71"/>
      <c r="M79" s="71"/>
      <c r="N79" s="71"/>
      <c r="O79" s="71"/>
      <c r="P79" s="71"/>
      <c r="Q79" s="71"/>
      <c r="W79" s="71"/>
      <c r="X79" s="80"/>
      <c r="Y79" s="71"/>
      <c r="Z79" s="71"/>
      <c r="AA79" s="71"/>
      <c r="AB79" s="71"/>
      <c r="AC79" s="71"/>
      <c r="AD79" s="71"/>
      <c r="AE79" s="71"/>
      <c r="AF79" s="71"/>
      <c r="AG79" s="101"/>
      <c r="AH79" s="10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</row>
    <row r="80" spans="1:63" ht="23.25" customHeight="1" x14ac:dyDescent="0.2">
      <c r="A80" s="46"/>
      <c r="B80" s="46"/>
      <c r="C80" s="46"/>
      <c r="D80" s="46"/>
      <c r="E80" s="46"/>
      <c r="F80" s="48"/>
      <c r="I80" s="70"/>
      <c r="J80" s="70"/>
      <c r="K80" s="71"/>
      <c r="L80" s="71"/>
      <c r="M80" s="71"/>
      <c r="N80" s="71"/>
      <c r="O80" s="71"/>
      <c r="P80" s="71"/>
      <c r="Q80" s="71"/>
      <c r="W80" s="71"/>
      <c r="X80" s="80"/>
      <c r="Y80" s="71"/>
      <c r="Z80" s="71"/>
      <c r="AA80" s="71"/>
      <c r="AB80" s="71"/>
      <c r="AC80" s="71"/>
      <c r="AD80" s="71"/>
      <c r="AE80" s="71"/>
      <c r="AF80" s="71"/>
      <c r="AG80" s="101"/>
      <c r="AH80" s="10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</row>
    <row r="81" spans="1:63" ht="23.25" customHeight="1" x14ac:dyDescent="0.2">
      <c r="A81" s="54" t="s">
        <v>77</v>
      </c>
      <c r="B81" s="51"/>
      <c r="C81" s="51"/>
      <c r="D81" s="51"/>
      <c r="E81" s="51"/>
      <c r="F81" s="52"/>
      <c r="I81" s="70"/>
      <c r="J81" s="70"/>
      <c r="K81" s="71"/>
      <c r="L81" s="71"/>
      <c r="M81" s="71"/>
      <c r="N81" s="71"/>
      <c r="O81" s="71"/>
      <c r="P81" s="71"/>
      <c r="Q81" s="71"/>
      <c r="W81" s="71"/>
      <c r="X81" s="80"/>
      <c r="Y81" s="71"/>
      <c r="Z81" s="71"/>
      <c r="AA81" s="71"/>
      <c r="AB81" s="71"/>
      <c r="AC81" s="71"/>
      <c r="AD81" s="71"/>
      <c r="AE81" s="71"/>
      <c r="AF81" s="71"/>
      <c r="AG81" s="101"/>
      <c r="AH81" s="10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</row>
    <row r="82" spans="1:63" ht="18.399999999999999" customHeight="1" x14ac:dyDescent="0.2">
      <c r="A82" s="57" t="str">
        <f>IF(AND($H$83=TRUE,$H$85=TRUE),"Inscription validée","Inscription à valider")</f>
        <v>Inscription à valider</v>
      </c>
      <c r="B82" s="50"/>
      <c r="C82" s="50"/>
      <c r="D82" s="56" t="s">
        <v>76</v>
      </c>
      <c r="E82" s="50"/>
      <c r="F82" s="53"/>
      <c r="I82" s="70"/>
      <c r="J82" s="70"/>
      <c r="K82" s="71"/>
      <c r="L82" s="71"/>
      <c r="M82" s="71"/>
      <c r="N82" s="71"/>
      <c r="O82" s="71"/>
      <c r="P82" s="71"/>
      <c r="Q82" s="71"/>
      <c r="W82" s="71"/>
      <c r="X82" s="80"/>
      <c r="Y82" s="71"/>
      <c r="Z82" s="71"/>
      <c r="AA82" s="71"/>
      <c r="AB82" s="71"/>
      <c r="AC82" s="71"/>
      <c r="AD82" s="71"/>
      <c r="AE82" s="71"/>
      <c r="AF82" s="71"/>
      <c r="AG82" s="101"/>
      <c r="AH82" s="10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</row>
    <row r="83" spans="1:63" ht="18.399999999999999" customHeight="1" x14ac:dyDescent="0.2">
      <c r="A83" s="58" t="s">
        <v>74</v>
      </c>
      <c r="B83" s="59"/>
      <c r="C83" s="59"/>
      <c r="D83" s="132" t="s">
        <v>78</v>
      </c>
      <c r="E83" s="132"/>
      <c r="F83" s="133"/>
      <c r="H83" s="121" t="b">
        <v>0</v>
      </c>
      <c r="I83" s="70"/>
      <c r="J83" s="70"/>
      <c r="K83" s="71"/>
      <c r="L83" s="71"/>
      <c r="M83" s="71"/>
      <c r="N83" s="71"/>
      <c r="O83" s="71"/>
      <c r="P83" s="71"/>
      <c r="Q83" s="71"/>
      <c r="W83" s="71"/>
      <c r="X83" s="80"/>
      <c r="Y83" s="71"/>
      <c r="Z83" s="71"/>
      <c r="AA83" s="71"/>
      <c r="AB83" s="71"/>
      <c r="AC83" s="71"/>
      <c r="AD83" s="71"/>
      <c r="AE83" s="71"/>
      <c r="AF83" s="71"/>
      <c r="AG83" s="101"/>
      <c r="AH83" s="10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</row>
    <row r="84" spans="1:63" ht="18.399999999999999" customHeight="1" x14ac:dyDescent="0.2">
      <c r="A84" s="55"/>
      <c r="B84" s="50"/>
      <c r="C84" s="50"/>
      <c r="D84" s="56" t="s">
        <v>76</v>
      </c>
      <c r="E84" s="50"/>
      <c r="F84" s="53"/>
      <c r="I84" s="70"/>
      <c r="J84" s="70"/>
      <c r="K84" s="71"/>
      <c r="L84" s="71"/>
      <c r="M84" s="71"/>
      <c r="N84" s="71"/>
      <c r="O84" s="71"/>
      <c r="P84" s="71"/>
      <c r="Q84" s="71"/>
      <c r="W84" s="71"/>
      <c r="X84" s="80"/>
      <c r="Y84" s="71"/>
      <c r="Z84" s="71"/>
      <c r="AA84" s="71"/>
      <c r="AB84" s="71"/>
      <c r="AC84" s="71"/>
      <c r="AD84" s="71"/>
      <c r="AE84" s="71"/>
      <c r="AF84" s="71"/>
      <c r="AG84" s="101"/>
      <c r="AH84" s="10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</row>
    <row r="85" spans="1:63" ht="18.399999999999999" customHeight="1" x14ac:dyDescent="0.2">
      <c r="A85" s="60" t="s">
        <v>75</v>
      </c>
      <c r="B85" s="61"/>
      <c r="C85" s="61"/>
      <c r="D85" s="132" t="s">
        <v>78</v>
      </c>
      <c r="E85" s="132"/>
      <c r="F85" s="133"/>
      <c r="H85" s="121" t="b">
        <v>0</v>
      </c>
      <c r="I85" s="70"/>
      <c r="J85" s="70"/>
      <c r="K85" s="71"/>
      <c r="L85" s="71"/>
      <c r="M85" s="71"/>
      <c r="N85" s="71"/>
      <c r="O85" s="71"/>
      <c r="P85" s="71"/>
      <c r="Q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101"/>
      <c r="AH85" s="10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</row>
    <row r="86" spans="1:63" ht="18.399999999999999" customHeight="1" x14ac:dyDescent="0.2">
      <c r="H86" s="70"/>
      <c r="I86" s="70"/>
      <c r="J86" s="70"/>
      <c r="K86" s="71"/>
      <c r="L86" s="71"/>
      <c r="M86" s="71"/>
      <c r="N86" s="71"/>
      <c r="O86" s="71"/>
      <c r="P86" s="71"/>
      <c r="Q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101"/>
      <c r="AH86" s="10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</row>
    <row r="87" spans="1:63" ht="18.399999999999999" customHeight="1" x14ac:dyDescent="0.2">
      <c r="H87" s="70"/>
      <c r="I87" s="70"/>
      <c r="J87" s="70"/>
      <c r="K87" s="71"/>
      <c r="L87" s="71"/>
      <c r="M87" s="71"/>
      <c r="N87" s="71"/>
      <c r="O87" s="71"/>
      <c r="P87" s="71"/>
      <c r="Q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01"/>
      <c r="AH87" s="10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</row>
    <row r="88" spans="1:63" ht="18.399999999999999" customHeight="1" x14ac:dyDescent="0.2">
      <c r="H88" s="70"/>
      <c r="I88" s="70"/>
      <c r="J88" s="70"/>
      <c r="K88" s="71"/>
      <c r="L88" s="71"/>
      <c r="M88" s="71"/>
      <c r="N88" s="71"/>
      <c r="O88" s="71"/>
      <c r="P88" s="71"/>
      <c r="Q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101"/>
      <c r="AH88" s="10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</row>
    <row r="89" spans="1:63" ht="18.399999999999999" customHeight="1" x14ac:dyDescent="0.2">
      <c r="H89" s="70"/>
      <c r="I89" s="70"/>
      <c r="J89" s="70"/>
      <c r="K89" s="71"/>
      <c r="L89" s="71"/>
      <c r="M89" s="71"/>
      <c r="N89" s="71"/>
      <c r="O89" s="71"/>
      <c r="P89" s="71"/>
      <c r="Q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101"/>
      <c r="AH89" s="10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</row>
    <row r="90" spans="1:63" ht="18.600000000000001" customHeight="1" x14ac:dyDescent="0.2">
      <c r="H90" s="70"/>
      <c r="I90" s="70"/>
      <c r="J90" s="70"/>
      <c r="K90" s="71"/>
      <c r="L90" s="71"/>
      <c r="M90" s="71"/>
      <c r="N90" s="71"/>
      <c r="O90" s="71"/>
      <c r="P90" s="71"/>
      <c r="Q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101"/>
      <c r="AH90" s="10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</row>
    <row r="91" spans="1:63" ht="18.600000000000001" customHeight="1" x14ac:dyDescent="0.2">
      <c r="H91" s="70"/>
      <c r="I91" s="70"/>
      <c r="J91" s="70"/>
      <c r="K91" s="71"/>
      <c r="L91" s="71"/>
      <c r="M91" s="71"/>
      <c r="N91" s="71"/>
      <c r="O91" s="71"/>
      <c r="P91" s="71"/>
      <c r="Q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101"/>
      <c r="AH91" s="10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</row>
    <row r="92" spans="1:63" ht="18.600000000000001" customHeight="1" x14ac:dyDescent="0.2">
      <c r="H92" s="70"/>
      <c r="I92" s="70"/>
      <c r="J92" s="70"/>
      <c r="K92" s="71"/>
      <c r="L92" s="71"/>
      <c r="M92" s="71"/>
      <c r="N92" s="71"/>
      <c r="O92" s="71"/>
      <c r="P92" s="71"/>
      <c r="Q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101"/>
      <c r="AH92" s="10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</row>
    <row r="93" spans="1:63" ht="18.600000000000001" customHeight="1" x14ac:dyDescent="0.2">
      <c r="H93" s="70"/>
      <c r="I93" s="70"/>
      <c r="J93" s="70"/>
      <c r="K93" s="71"/>
      <c r="L93" s="71"/>
      <c r="M93" s="71"/>
      <c r="N93" s="71"/>
      <c r="O93" s="71"/>
      <c r="P93" s="71"/>
      <c r="Q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101"/>
      <c r="AH93" s="10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</row>
    <row r="94" spans="1:63" ht="18.600000000000001" customHeight="1" x14ac:dyDescent="0.2">
      <c r="H94" s="70"/>
      <c r="I94" s="70"/>
      <c r="J94" s="70"/>
      <c r="K94" s="71"/>
      <c r="L94" s="71"/>
      <c r="M94" s="71"/>
      <c r="N94" s="71"/>
      <c r="O94" s="71"/>
      <c r="P94" s="71"/>
      <c r="Q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101"/>
      <c r="AH94" s="10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</row>
    <row r="95" spans="1:63" ht="18.600000000000001" customHeight="1" x14ac:dyDescent="0.2">
      <c r="H95" s="70"/>
      <c r="I95" s="70"/>
      <c r="J95" s="70"/>
      <c r="K95" s="71"/>
      <c r="L95" s="71"/>
      <c r="M95" s="71"/>
      <c r="N95" s="71"/>
      <c r="O95" s="71"/>
      <c r="P95" s="71"/>
      <c r="Q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101"/>
      <c r="AH95" s="10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</row>
    <row r="96" spans="1:63" ht="18.600000000000001" customHeight="1" x14ac:dyDescent="0.2">
      <c r="H96" s="70"/>
      <c r="I96" s="70"/>
      <c r="J96" s="70"/>
      <c r="K96" s="71"/>
      <c r="L96" s="71"/>
      <c r="M96" s="71"/>
      <c r="N96" s="71"/>
      <c r="O96" s="71"/>
      <c r="P96" s="71"/>
      <c r="Q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101"/>
      <c r="AH96" s="10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</row>
    <row r="97" spans="8:63" ht="18.600000000000001" customHeight="1" x14ac:dyDescent="0.2">
      <c r="H97" s="70"/>
      <c r="I97" s="70"/>
      <c r="J97" s="70"/>
      <c r="K97" s="71"/>
      <c r="L97" s="71"/>
      <c r="M97" s="71"/>
      <c r="N97" s="71"/>
      <c r="O97" s="71"/>
      <c r="P97" s="71"/>
      <c r="Q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101"/>
      <c r="AH97" s="10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</row>
    <row r="98" spans="8:63" ht="18.600000000000001" customHeight="1" x14ac:dyDescent="0.2">
      <c r="H98" s="70"/>
      <c r="I98" s="70"/>
      <c r="J98" s="70"/>
      <c r="K98" s="71"/>
      <c r="L98" s="71"/>
      <c r="M98" s="71"/>
      <c r="N98" s="71"/>
      <c r="O98" s="71"/>
      <c r="P98" s="71"/>
      <c r="Q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101"/>
      <c r="AH98" s="10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</row>
    <row r="99" spans="8:63" ht="18.600000000000001" customHeight="1" x14ac:dyDescent="0.2">
      <c r="H99" s="70"/>
      <c r="I99" s="70"/>
      <c r="J99" s="70"/>
      <c r="K99" s="71"/>
      <c r="L99" s="71"/>
      <c r="M99" s="71"/>
      <c r="N99" s="71"/>
      <c r="O99" s="71"/>
      <c r="P99" s="71"/>
      <c r="Q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101"/>
      <c r="AH99" s="10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</row>
    <row r="100" spans="8:63" ht="18.600000000000001" customHeight="1" x14ac:dyDescent="0.2">
      <c r="H100" s="70"/>
      <c r="I100" s="70"/>
      <c r="J100" s="70"/>
      <c r="K100" s="71"/>
      <c r="L100" s="71"/>
      <c r="M100" s="71"/>
      <c r="N100" s="71"/>
      <c r="O100" s="71"/>
      <c r="P100" s="71"/>
      <c r="Q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101"/>
      <c r="AH100" s="10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</row>
    <row r="101" spans="8:63" ht="18.600000000000001" customHeight="1" x14ac:dyDescent="0.2">
      <c r="H101" s="70"/>
      <c r="I101" s="70"/>
      <c r="J101" s="70"/>
      <c r="K101" s="71"/>
      <c r="L101" s="71"/>
      <c r="M101" s="71"/>
      <c r="N101" s="71"/>
      <c r="O101" s="71"/>
      <c r="P101" s="71"/>
      <c r="Q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101"/>
      <c r="AH101" s="10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</row>
    <row r="102" spans="8:63" ht="18.600000000000001" customHeight="1" x14ac:dyDescent="0.2">
      <c r="H102" s="70"/>
      <c r="I102" s="70"/>
      <c r="J102" s="70"/>
      <c r="K102" s="71"/>
      <c r="L102" s="71"/>
      <c r="M102" s="71"/>
      <c r="N102" s="71"/>
      <c r="O102" s="71"/>
      <c r="P102" s="71"/>
      <c r="Q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101"/>
      <c r="AH102" s="10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</row>
    <row r="103" spans="8:63" ht="18.600000000000001" customHeight="1" x14ac:dyDescent="0.2">
      <c r="H103" s="70"/>
      <c r="I103" s="70"/>
      <c r="J103" s="70"/>
      <c r="K103" s="71"/>
      <c r="L103" s="71"/>
      <c r="M103" s="71"/>
      <c r="N103" s="71"/>
      <c r="O103" s="71"/>
      <c r="P103" s="71"/>
      <c r="Q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101"/>
      <c r="AH103" s="10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</row>
    <row r="104" spans="8:63" ht="18.600000000000001" customHeight="1" x14ac:dyDescent="0.2">
      <c r="H104" s="70"/>
      <c r="I104" s="70"/>
      <c r="J104" s="70"/>
      <c r="K104" s="71"/>
      <c r="L104" s="71"/>
      <c r="M104" s="71"/>
      <c r="N104" s="71"/>
      <c r="O104" s="71"/>
      <c r="P104" s="71"/>
      <c r="Q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101"/>
      <c r="AH104" s="10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</row>
    <row r="105" spans="8:63" ht="18.600000000000001" customHeight="1" x14ac:dyDescent="0.2">
      <c r="H105" s="70"/>
      <c r="I105" s="70"/>
      <c r="J105" s="70"/>
      <c r="K105" s="71"/>
      <c r="L105" s="71"/>
      <c r="M105" s="71"/>
      <c r="N105" s="71"/>
      <c r="O105" s="71"/>
      <c r="P105" s="71"/>
      <c r="Q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101"/>
      <c r="AH105" s="10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</row>
    <row r="106" spans="8:63" ht="18.600000000000001" customHeight="1" x14ac:dyDescent="0.2">
      <c r="H106" s="70"/>
      <c r="I106" s="70"/>
      <c r="J106" s="70"/>
      <c r="K106" s="71"/>
      <c r="L106" s="71"/>
      <c r="M106" s="71"/>
      <c r="N106" s="71"/>
      <c r="O106" s="71"/>
      <c r="P106" s="71"/>
      <c r="Q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101"/>
      <c r="AH106" s="10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</row>
    <row r="107" spans="8:63" ht="18.600000000000001" customHeight="1" x14ac:dyDescent="0.2">
      <c r="H107" s="70"/>
      <c r="I107" s="70"/>
      <c r="J107" s="70"/>
      <c r="K107" s="71"/>
      <c r="L107" s="71"/>
      <c r="M107" s="71"/>
      <c r="N107" s="71"/>
      <c r="O107" s="71"/>
      <c r="P107" s="71"/>
      <c r="Q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101"/>
      <c r="AH107" s="10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</row>
    <row r="108" spans="8:63" ht="18.600000000000001" customHeight="1" x14ac:dyDescent="0.2">
      <c r="H108" s="70"/>
      <c r="I108" s="70"/>
      <c r="J108" s="70"/>
      <c r="K108" s="71"/>
      <c r="L108" s="71"/>
      <c r="M108" s="71"/>
      <c r="N108" s="71"/>
      <c r="O108" s="71"/>
      <c r="P108" s="71"/>
      <c r="Q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101"/>
      <c r="AH108" s="10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</row>
    <row r="109" spans="8:63" ht="18.600000000000001" customHeight="1" x14ac:dyDescent="0.2">
      <c r="H109" s="70"/>
      <c r="I109" s="70"/>
      <c r="J109" s="70"/>
      <c r="K109" s="71"/>
      <c r="L109" s="71"/>
      <c r="M109" s="71"/>
      <c r="N109" s="71"/>
      <c r="O109" s="71"/>
      <c r="P109" s="71"/>
      <c r="Q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101"/>
      <c r="AH109" s="10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</row>
    <row r="110" spans="8:63" x14ac:dyDescent="0.2">
      <c r="H110" s="70"/>
      <c r="I110" s="70"/>
      <c r="J110" s="70"/>
      <c r="K110" s="71"/>
      <c r="L110" s="71"/>
      <c r="M110" s="71"/>
      <c r="N110" s="71"/>
      <c r="O110" s="71"/>
      <c r="P110" s="71"/>
      <c r="Q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101"/>
      <c r="AH110" s="10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</row>
    <row r="111" spans="8:63" x14ac:dyDescent="0.2">
      <c r="H111" s="70"/>
      <c r="I111" s="70"/>
      <c r="J111" s="70"/>
      <c r="K111" s="71"/>
      <c r="L111" s="71"/>
      <c r="M111" s="71"/>
      <c r="N111" s="71"/>
      <c r="O111" s="71"/>
      <c r="P111" s="71"/>
      <c r="Q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101"/>
      <c r="AH111" s="10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</row>
    <row r="112" spans="8:63" x14ac:dyDescent="0.2">
      <c r="H112" s="70"/>
      <c r="I112" s="70"/>
      <c r="J112" s="70"/>
      <c r="K112" s="71"/>
      <c r="L112" s="71"/>
      <c r="M112" s="71"/>
      <c r="N112" s="71"/>
      <c r="O112" s="71"/>
      <c r="P112" s="71"/>
      <c r="Q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101"/>
      <c r="AH112" s="10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</row>
    <row r="113" spans="8:63" x14ac:dyDescent="0.2">
      <c r="H113" s="70"/>
      <c r="I113" s="70"/>
      <c r="J113" s="70"/>
      <c r="K113" s="71"/>
      <c r="L113" s="71"/>
      <c r="M113" s="71"/>
      <c r="N113" s="71"/>
      <c r="O113" s="71"/>
      <c r="P113" s="71"/>
      <c r="Q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101"/>
      <c r="AH113" s="10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</row>
    <row r="114" spans="8:63" x14ac:dyDescent="0.2">
      <c r="H114" s="70"/>
      <c r="I114" s="70"/>
      <c r="J114" s="70"/>
      <c r="K114" s="71"/>
      <c r="L114" s="71"/>
      <c r="M114" s="71"/>
      <c r="N114" s="71"/>
      <c r="O114" s="71"/>
      <c r="P114" s="71"/>
      <c r="Q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101"/>
      <c r="AH114" s="10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</row>
    <row r="115" spans="8:63" x14ac:dyDescent="0.2">
      <c r="H115" s="70"/>
      <c r="I115" s="70"/>
      <c r="J115" s="70"/>
      <c r="K115" s="71"/>
      <c r="L115" s="71"/>
      <c r="M115" s="71"/>
      <c r="N115" s="71"/>
      <c r="O115" s="71"/>
      <c r="P115" s="71"/>
      <c r="Q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101"/>
      <c r="AH115" s="10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</row>
    <row r="116" spans="8:63" x14ac:dyDescent="0.2">
      <c r="H116" s="70"/>
      <c r="I116" s="70"/>
      <c r="J116" s="70"/>
      <c r="K116" s="71"/>
      <c r="L116" s="71"/>
      <c r="M116" s="71"/>
      <c r="N116" s="71"/>
      <c r="O116" s="71"/>
      <c r="P116" s="71"/>
      <c r="Q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101"/>
      <c r="AH116" s="10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</row>
    <row r="117" spans="8:63" x14ac:dyDescent="0.2">
      <c r="H117" s="70"/>
      <c r="I117" s="70"/>
      <c r="J117" s="70"/>
      <c r="K117" s="71"/>
      <c r="L117" s="71"/>
      <c r="M117" s="71"/>
      <c r="N117" s="71"/>
      <c r="O117" s="71"/>
      <c r="P117" s="71"/>
      <c r="Q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101"/>
      <c r="AH117" s="10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</row>
    <row r="118" spans="8:63" x14ac:dyDescent="0.2">
      <c r="H118" s="70"/>
      <c r="I118" s="70"/>
      <c r="J118" s="70"/>
      <c r="K118" s="71"/>
      <c r="L118" s="71"/>
      <c r="M118" s="71"/>
      <c r="N118" s="71"/>
      <c r="O118" s="71"/>
      <c r="P118" s="71"/>
      <c r="Q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101"/>
      <c r="AH118" s="10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</row>
    <row r="119" spans="8:63" x14ac:dyDescent="0.2">
      <c r="H119" s="70"/>
      <c r="I119" s="70"/>
      <c r="J119" s="70"/>
      <c r="K119" s="71"/>
      <c r="L119" s="71"/>
      <c r="M119" s="71"/>
      <c r="N119" s="71"/>
      <c r="O119" s="71"/>
      <c r="P119" s="71"/>
      <c r="Q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101"/>
      <c r="AH119" s="10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</row>
    <row r="120" spans="8:63" x14ac:dyDescent="0.2">
      <c r="H120" s="70"/>
      <c r="I120" s="70"/>
      <c r="J120" s="70"/>
      <c r="K120" s="71"/>
      <c r="L120" s="71"/>
      <c r="M120" s="71"/>
      <c r="N120" s="71"/>
      <c r="O120" s="71"/>
      <c r="P120" s="71"/>
      <c r="Q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101"/>
      <c r="AH120" s="10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</row>
    <row r="121" spans="8:63" x14ac:dyDescent="0.2">
      <c r="H121" s="70"/>
      <c r="I121" s="70"/>
      <c r="J121" s="70"/>
      <c r="K121" s="71"/>
      <c r="L121" s="71"/>
      <c r="M121" s="71"/>
      <c r="N121" s="71"/>
      <c r="O121" s="71"/>
      <c r="P121" s="71"/>
      <c r="Q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101"/>
      <c r="AH121" s="10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</row>
    <row r="122" spans="8:63" x14ac:dyDescent="0.2">
      <c r="H122" s="70"/>
      <c r="I122" s="70"/>
      <c r="J122" s="70"/>
      <c r="K122" s="71"/>
      <c r="L122" s="71"/>
      <c r="M122" s="71"/>
      <c r="N122" s="71"/>
      <c r="O122" s="71"/>
      <c r="P122" s="71"/>
      <c r="Q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101"/>
      <c r="AH122" s="10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</row>
    <row r="123" spans="8:63" x14ac:dyDescent="0.2">
      <c r="H123" s="70"/>
      <c r="I123" s="70"/>
      <c r="J123" s="70"/>
      <c r="K123" s="71"/>
      <c r="L123" s="71"/>
      <c r="M123" s="71"/>
      <c r="N123" s="71"/>
      <c r="O123" s="71"/>
      <c r="P123" s="71"/>
      <c r="Q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101"/>
      <c r="AH123" s="10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</row>
    <row r="124" spans="8:63" x14ac:dyDescent="0.2">
      <c r="H124" s="70"/>
      <c r="I124" s="70"/>
      <c r="J124" s="70"/>
      <c r="K124" s="71"/>
      <c r="L124" s="71"/>
      <c r="M124" s="71"/>
      <c r="N124" s="71"/>
      <c r="O124" s="71"/>
      <c r="P124" s="71"/>
      <c r="Q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101"/>
      <c r="AH124" s="10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</row>
    <row r="125" spans="8:63" x14ac:dyDescent="0.2">
      <c r="H125" s="70"/>
      <c r="I125" s="70"/>
      <c r="J125" s="70"/>
      <c r="K125" s="71"/>
      <c r="L125" s="71"/>
      <c r="M125" s="71"/>
      <c r="N125" s="71"/>
      <c r="O125" s="71"/>
      <c r="P125" s="71"/>
      <c r="Q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101"/>
      <c r="AH125" s="10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</row>
    <row r="126" spans="8:63" x14ac:dyDescent="0.2">
      <c r="H126" s="70"/>
      <c r="I126" s="70"/>
      <c r="J126" s="70"/>
      <c r="K126" s="71"/>
      <c r="L126" s="71"/>
      <c r="M126" s="71"/>
      <c r="N126" s="71"/>
      <c r="O126" s="71"/>
      <c r="P126" s="71"/>
      <c r="Q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101"/>
      <c r="AH126" s="10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</row>
    <row r="127" spans="8:63" x14ac:dyDescent="0.2">
      <c r="H127" s="70"/>
      <c r="I127" s="70"/>
      <c r="J127" s="70"/>
      <c r="K127" s="71"/>
      <c r="L127" s="71"/>
      <c r="M127" s="71"/>
      <c r="N127" s="71"/>
      <c r="O127" s="71"/>
      <c r="P127" s="71"/>
      <c r="Q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101"/>
      <c r="AH127" s="10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</row>
    <row r="128" spans="8:63" x14ac:dyDescent="0.2">
      <c r="H128" s="70"/>
      <c r="I128" s="70"/>
      <c r="J128" s="70"/>
      <c r="K128" s="71"/>
      <c r="L128" s="71"/>
      <c r="M128" s="71"/>
      <c r="N128" s="71"/>
      <c r="O128" s="71"/>
      <c r="P128" s="71"/>
      <c r="Q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101"/>
      <c r="AH128" s="10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</row>
    <row r="129" spans="8:63" x14ac:dyDescent="0.2">
      <c r="H129" s="70"/>
      <c r="I129" s="70"/>
      <c r="J129" s="70"/>
      <c r="K129" s="71"/>
      <c r="L129" s="71"/>
      <c r="M129" s="71"/>
      <c r="N129" s="71"/>
      <c r="O129" s="71"/>
      <c r="P129" s="71"/>
      <c r="Q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101"/>
      <c r="AH129" s="10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</row>
    <row r="130" spans="8:63" x14ac:dyDescent="0.2">
      <c r="H130" s="70"/>
      <c r="I130" s="70"/>
      <c r="J130" s="70"/>
      <c r="K130" s="71"/>
      <c r="L130" s="71"/>
      <c r="M130" s="71"/>
      <c r="N130" s="71"/>
      <c r="O130" s="71"/>
      <c r="P130" s="71"/>
      <c r="Q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101"/>
      <c r="AH130" s="10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</row>
    <row r="131" spans="8:63" x14ac:dyDescent="0.2">
      <c r="H131" s="70"/>
      <c r="I131" s="70"/>
      <c r="J131" s="70"/>
      <c r="K131" s="71"/>
      <c r="L131" s="71"/>
      <c r="M131" s="71"/>
      <c r="N131" s="71"/>
      <c r="O131" s="71"/>
      <c r="P131" s="71"/>
      <c r="Q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101"/>
      <c r="AH131" s="10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</row>
    <row r="132" spans="8:63" x14ac:dyDescent="0.2">
      <c r="H132" s="70"/>
      <c r="I132" s="70"/>
      <c r="J132" s="70"/>
      <c r="K132" s="71"/>
      <c r="L132" s="71"/>
      <c r="M132" s="71"/>
      <c r="N132" s="71"/>
      <c r="O132" s="71"/>
      <c r="P132" s="71"/>
      <c r="Q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101"/>
      <c r="AH132" s="10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</row>
    <row r="133" spans="8:63" x14ac:dyDescent="0.2">
      <c r="H133" s="70"/>
      <c r="I133" s="70"/>
      <c r="J133" s="70"/>
      <c r="K133" s="71"/>
      <c r="L133" s="71"/>
      <c r="M133" s="71"/>
      <c r="N133" s="71"/>
      <c r="O133" s="71"/>
      <c r="P133" s="71"/>
      <c r="Q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101"/>
      <c r="AH133" s="10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</row>
    <row r="134" spans="8:63" x14ac:dyDescent="0.2">
      <c r="H134" s="70"/>
      <c r="I134" s="70"/>
      <c r="J134" s="70"/>
      <c r="K134" s="71"/>
      <c r="L134" s="71"/>
      <c r="M134" s="71"/>
      <c r="N134" s="71"/>
      <c r="O134" s="71"/>
      <c r="P134" s="71"/>
      <c r="Q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101"/>
      <c r="AH134" s="10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</row>
    <row r="135" spans="8:63" x14ac:dyDescent="0.2">
      <c r="H135" s="70"/>
      <c r="I135" s="70"/>
      <c r="J135" s="70"/>
      <c r="K135" s="71"/>
      <c r="L135" s="71"/>
      <c r="M135" s="71"/>
      <c r="N135" s="71"/>
      <c r="O135" s="71"/>
      <c r="P135" s="71"/>
      <c r="Q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101"/>
      <c r="AH135" s="10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</row>
    <row r="136" spans="8:63" x14ac:dyDescent="0.2">
      <c r="H136" s="70"/>
      <c r="I136" s="70"/>
      <c r="J136" s="70"/>
      <c r="K136" s="71"/>
      <c r="L136" s="71"/>
      <c r="M136" s="71"/>
      <c r="N136" s="71"/>
      <c r="O136" s="71"/>
      <c r="P136" s="71"/>
      <c r="Q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101"/>
      <c r="AH136" s="10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</row>
    <row r="137" spans="8:63" x14ac:dyDescent="0.2">
      <c r="H137" s="70"/>
      <c r="I137" s="70"/>
      <c r="J137" s="70"/>
      <c r="K137" s="71"/>
      <c r="L137" s="71"/>
      <c r="M137" s="71"/>
      <c r="N137" s="71"/>
      <c r="O137" s="71"/>
      <c r="P137" s="71"/>
      <c r="Q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101"/>
      <c r="AH137" s="10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</row>
    <row r="138" spans="8:63" x14ac:dyDescent="0.2">
      <c r="H138" s="70"/>
      <c r="I138" s="70"/>
      <c r="J138" s="70"/>
      <c r="K138" s="71"/>
      <c r="L138" s="71"/>
      <c r="M138" s="71"/>
      <c r="N138" s="71"/>
      <c r="O138" s="71"/>
      <c r="P138" s="71"/>
      <c r="Q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101"/>
      <c r="AH138" s="10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</row>
    <row r="139" spans="8:63" x14ac:dyDescent="0.2">
      <c r="H139" s="70"/>
      <c r="I139" s="70"/>
      <c r="J139" s="70"/>
      <c r="K139" s="71"/>
      <c r="L139" s="71"/>
      <c r="M139" s="71"/>
      <c r="N139" s="71"/>
      <c r="O139" s="71"/>
      <c r="P139" s="71"/>
      <c r="Q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101"/>
      <c r="AH139" s="10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</row>
    <row r="140" spans="8:63" x14ac:dyDescent="0.2">
      <c r="H140" s="70"/>
      <c r="I140" s="70"/>
      <c r="J140" s="70"/>
      <c r="K140" s="71"/>
      <c r="L140" s="71"/>
      <c r="M140" s="71"/>
      <c r="N140" s="71"/>
      <c r="O140" s="71"/>
      <c r="P140" s="71"/>
      <c r="Q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101"/>
      <c r="AH140" s="10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</row>
    <row r="141" spans="8:63" x14ac:dyDescent="0.2">
      <c r="H141" s="70"/>
      <c r="I141" s="70"/>
      <c r="J141" s="70"/>
      <c r="K141" s="71"/>
      <c r="L141" s="71"/>
      <c r="M141" s="71"/>
      <c r="N141" s="71"/>
      <c r="O141" s="71"/>
      <c r="P141" s="71"/>
      <c r="Q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101"/>
      <c r="AH141" s="10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</row>
    <row r="142" spans="8:63" x14ac:dyDescent="0.2">
      <c r="H142" s="70"/>
      <c r="I142" s="70"/>
      <c r="J142" s="70"/>
      <c r="K142" s="71"/>
      <c r="L142" s="71"/>
      <c r="M142" s="71"/>
      <c r="N142" s="71"/>
      <c r="O142" s="71"/>
      <c r="P142" s="71"/>
      <c r="Q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101"/>
      <c r="AH142" s="10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</row>
    <row r="143" spans="8:63" x14ac:dyDescent="0.2">
      <c r="H143" s="70"/>
      <c r="I143" s="70"/>
      <c r="J143" s="70"/>
      <c r="K143" s="71"/>
      <c r="L143" s="71"/>
      <c r="M143" s="71"/>
      <c r="N143" s="71"/>
      <c r="O143" s="71"/>
      <c r="P143" s="71"/>
      <c r="Q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101"/>
      <c r="AH143" s="10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</row>
    <row r="144" spans="8:63" x14ac:dyDescent="0.2">
      <c r="H144" s="70"/>
      <c r="I144" s="70"/>
      <c r="J144" s="70"/>
      <c r="K144" s="71"/>
      <c r="L144" s="71"/>
      <c r="M144" s="71"/>
      <c r="N144" s="71"/>
      <c r="O144" s="71"/>
      <c r="P144" s="71"/>
      <c r="Q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101"/>
      <c r="AH144" s="10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</row>
    <row r="145" spans="8:63" x14ac:dyDescent="0.2">
      <c r="H145" s="70"/>
      <c r="I145" s="70"/>
      <c r="J145" s="70"/>
      <c r="K145" s="71"/>
      <c r="L145" s="71"/>
      <c r="M145" s="71"/>
      <c r="N145" s="71"/>
      <c r="O145" s="71"/>
      <c r="P145" s="71"/>
      <c r="Q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101"/>
      <c r="AH145" s="10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</row>
    <row r="146" spans="8:63" x14ac:dyDescent="0.2">
      <c r="H146" s="70"/>
      <c r="I146" s="70"/>
      <c r="J146" s="70"/>
      <c r="K146" s="71"/>
      <c r="L146" s="71"/>
      <c r="M146" s="71"/>
      <c r="N146" s="71"/>
      <c r="O146" s="71"/>
      <c r="P146" s="71"/>
      <c r="Q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101"/>
      <c r="AH146" s="10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</row>
    <row r="147" spans="8:63" x14ac:dyDescent="0.2">
      <c r="H147" s="70"/>
      <c r="I147" s="70"/>
      <c r="J147" s="70"/>
      <c r="K147" s="71"/>
      <c r="L147" s="71"/>
      <c r="M147" s="71"/>
      <c r="N147" s="71"/>
      <c r="O147" s="71"/>
      <c r="P147" s="71"/>
      <c r="Q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101"/>
      <c r="AH147" s="10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</row>
    <row r="148" spans="8:63" x14ac:dyDescent="0.2">
      <c r="H148" s="70"/>
      <c r="I148" s="70"/>
      <c r="J148" s="70"/>
      <c r="K148" s="71"/>
      <c r="L148" s="71"/>
      <c r="M148" s="71"/>
      <c r="N148" s="71"/>
      <c r="O148" s="71"/>
      <c r="P148" s="71"/>
      <c r="Q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101"/>
      <c r="AH148" s="10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</row>
    <row r="149" spans="8:63" x14ac:dyDescent="0.2">
      <c r="H149" s="70"/>
      <c r="I149" s="70"/>
      <c r="J149" s="70"/>
      <c r="K149" s="71"/>
      <c r="L149" s="71"/>
      <c r="M149" s="71"/>
      <c r="N149" s="71"/>
      <c r="O149" s="71"/>
      <c r="P149" s="71"/>
      <c r="Q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101"/>
      <c r="AH149" s="10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</row>
    <row r="150" spans="8:63" x14ac:dyDescent="0.2">
      <c r="H150" s="70"/>
      <c r="I150" s="70"/>
      <c r="J150" s="70"/>
      <c r="K150" s="71"/>
      <c r="L150" s="71"/>
      <c r="M150" s="71"/>
      <c r="N150" s="71"/>
      <c r="O150" s="71"/>
      <c r="P150" s="71"/>
      <c r="Q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101"/>
      <c r="AH150" s="10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</row>
    <row r="151" spans="8:63" x14ac:dyDescent="0.2">
      <c r="H151" s="70"/>
      <c r="I151" s="70"/>
      <c r="J151" s="70"/>
      <c r="K151" s="71"/>
      <c r="L151" s="71"/>
      <c r="M151" s="71"/>
      <c r="N151" s="71"/>
      <c r="O151" s="71"/>
      <c r="P151" s="71"/>
      <c r="Q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101"/>
      <c r="AH151" s="10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</row>
    <row r="152" spans="8:63" x14ac:dyDescent="0.2">
      <c r="H152" s="70"/>
      <c r="I152" s="70"/>
      <c r="J152" s="70"/>
      <c r="K152" s="71"/>
      <c r="L152" s="71"/>
      <c r="M152" s="71"/>
      <c r="N152" s="71"/>
      <c r="O152" s="71"/>
      <c r="P152" s="71"/>
      <c r="Q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101"/>
      <c r="AH152" s="10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</row>
    <row r="153" spans="8:63" x14ac:dyDescent="0.2">
      <c r="H153" s="70"/>
      <c r="I153" s="70"/>
      <c r="J153" s="70"/>
      <c r="K153" s="71"/>
      <c r="L153" s="71"/>
      <c r="M153" s="71"/>
      <c r="N153" s="71"/>
      <c r="O153" s="71"/>
      <c r="P153" s="71"/>
      <c r="Q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101"/>
      <c r="AH153" s="10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</row>
    <row r="154" spans="8:63" x14ac:dyDescent="0.2">
      <c r="H154" s="70"/>
      <c r="I154" s="70"/>
      <c r="J154" s="70"/>
      <c r="K154" s="71"/>
      <c r="L154" s="71"/>
      <c r="M154" s="71"/>
      <c r="N154" s="71"/>
      <c r="O154" s="71"/>
      <c r="P154" s="71"/>
      <c r="Q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101"/>
      <c r="AH154" s="10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</row>
    <row r="155" spans="8:63" x14ac:dyDescent="0.2">
      <c r="H155" s="70"/>
      <c r="I155" s="70"/>
      <c r="J155" s="70"/>
      <c r="K155" s="71"/>
      <c r="L155" s="71"/>
      <c r="M155" s="71"/>
      <c r="N155" s="71"/>
      <c r="O155" s="71"/>
      <c r="P155" s="71"/>
      <c r="Q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101"/>
      <c r="AH155" s="10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</row>
    <row r="156" spans="8:63" x14ac:dyDescent="0.2">
      <c r="H156" s="70"/>
      <c r="I156" s="70"/>
      <c r="J156" s="70"/>
      <c r="K156" s="71"/>
      <c r="L156" s="71"/>
      <c r="M156" s="71"/>
      <c r="N156" s="71"/>
      <c r="O156" s="71"/>
      <c r="P156" s="71"/>
      <c r="Q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101"/>
      <c r="AH156" s="10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</row>
    <row r="157" spans="8:63" x14ac:dyDescent="0.2">
      <c r="H157" s="70"/>
      <c r="I157" s="70"/>
      <c r="J157" s="70"/>
      <c r="K157" s="71"/>
      <c r="L157" s="71"/>
      <c r="M157" s="71"/>
      <c r="N157" s="71"/>
      <c r="O157" s="71"/>
      <c r="P157" s="71"/>
      <c r="Q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101"/>
      <c r="AH157" s="10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</row>
    <row r="158" spans="8:63" x14ac:dyDescent="0.2">
      <c r="H158" s="70"/>
      <c r="I158" s="70"/>
      <c r="J158" s="70"/>
      <c r="K158" s="71"/>
      <c r="L158" s="71"/>
      <c r="M158" s="71"/>
      <c r="N158" s="71"/>
      <c r="O158" s="71"/>
      <c r="P158" s="71"/>
      <c r="Q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101"/>
      <c r="AH158" s="10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</row>
    <row r="159" spans="8:63" x14ac:dyDescent="0.2">
      <c r="H159" s="70"/>
      <c r="I159" s="70"/>
      <c r="J159" s="70"/>
      <c r="K159" s="71"/>
      <c r="L159" s="71"/>
      <c r="M159" s="71"/>
      <c r="N159" s="71"/>
      <c r="O159" s="71"/>
      <c r="P159" s="71"/>
      <c r="Q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101"/>
      <c r="AH159" s="10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</row>
    <row r="160" spans="8:63" x14ac:dyDescent="0.2">
      <c r="H160" s="70"/>
      <c r="I160" s="70"/>
      <c r="J160" s="70"/>
      <c r="K160" s="71"/>
      <c r="L160" s="71"/>
      <c r="M160" s="71"/>
      <c r="N160" s="71"/>
      <c r="O160" s="71"/>
      <c r="P160" s="71"/>
      <c r="Q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101"/>
      <c r="AH160" s="10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</row>
    <row r="161" spans="8:63" x14ac:dyDescent="0.2">
      <c r="H161" s="70"/>
      <c r="I161" s="70"/>
      <c r="J161" s="70"/>
      <c r="K161" s="71"/>
      <c r="L161" s="71"/>
      <c r="M161" s="71"/>
      <c r="N161" s="71"/>
      <c r="O161" s="71"/>
      <c r="P161" s="71"/>
      <c r="Q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101"/>
      <c r="AH161" s="10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</row>
    <row r="162" spans="8:63" x14ac:dyDescent="0.2">
      <c r="H162" s="70"/>
      <c r="I162" s="70"/>
      <c r="J162" s="70"/>
      <c r="K162" s="71"/>
      <c r="L162" s="71"/>
      <c r="M162" s="71"/>
      <c r="N162" s="71"/>
      <c r="O162" s="71"/>
      <c r="P162" s="71"/>
      <c r="Q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101"/>
      <c r="AH162" s="10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</row>
    <row r="163" spans="8:63" x14ac:dyDescent="0.2">
      <c r="H163" s="70"/>
      <c r="I163" s="70"/>
      <c r="J163" s="70"/>
      <c r="K163" s="71"/>
      <c r="L163" s="71"/>
      <c r="M163" s="71"/>
      <c r="N163" s="71"/>
      <c r="O163" s="71"/>
      <c r="P163" s="71"/>
      <c r="Q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101"/>
      <c r="AH163" s="10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</row>
    <row r="164" spans="8:63" x14ac:dyDescent="0.2">
      <c r="H164" s="70"/>
      <c r="I164" s="70"/>
      <c r="J164" s="70"/>
      <c r="K164" s="71"/>
      <c r="L164" s="71"/>
      <c r="M164" s="71"/>
      <c r="N164" s="71"/>
      <c r="O164" s="71"/>
      <c r="P164" s="71"/>
      <c r="Q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101"/>
      <c r="AH164" s="10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</row>
    <row r="165" spans="8:63" x14ac:dyDescent="0.2">
      <c r="H165" s="70"/>
      <c r="I165" s="70"/>
      <c r="J165" s="70"/>
      <c r="K165" s="71"/>
      <c r="L165" s="71"/>
      <c r="M165" s="71"/>
      <c r="N165" s="71"/>
      <c r="O165" s="71"/>
      <c r="P165" s="71"/>
      <c r="Q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101"/>
      <c r="AH165" s="10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</row>
    <row r="166" spans="8:63" x14ac:dyDescent="0.2">
      <c r="H166" s="70"/>
      <c r="I166" s="70"/>
      <c r="J166" s="70"/>
      <c r="K166" s="71"/>
      <c r="L166" s="71"/>
      <c r="M166" s="71"/>
      <c r="N166" s="71"/>
      <c r="O166" s="71"/>
      <c r="P166" s="71"/>
      <c r="Q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101"/>
      <c r="AH166" s="10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</row>
    <row r="167" spans="8:63" x14ac:dyDescent="0.2">
      <c r="H167" s="70"/>
      <c r="I167" s="70"/>
      <c r="J167" s="70"/>
      <c r="K167" s="71"/>
      <c r="L167" s="71"/>
      <c r="M167" s="71"/>
      <c r="N167" s="71"/>
      <c r="O167" s="71"/>
      <c r="P167" s="71"/>
      <c r="Q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101"/>
      <c r="AH167" s="10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</row>
    <row r="168" spans="8:63" x14ac:dyDescent="0.2">
      <c r="H168" s="70"/>
      <c r="I168" s="70"/>
      <c r="J168" s="70"/>
      <c r="K168" s="71"/>
      <c r="L168" s="71"/>
      <c r="M168" s="71"/>
      <c r="N168" s="71"/>
      <c r="O168" s="71"/>
      <c r="P168" s="71"/>
      <c r="Q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101"/>
      <c r="AH168" s="10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</row>
    <row r="169" spans="8:63" x14ac:dyDescent="0.2">
      <c r="H169" s="70"/>
      <c r="I169" s="70"/>
      <c r="J169" s="70"/>
      <c r="K169" s="71"/>
      <c r="L169" s="71"/>
      <c r="M169" s="71"/>
      <c r="N169" s="71"/>
      <c r="O169" s="71"/>
      <c r="P169" s="71"/>
      <c r="Q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101"/>
      <c r="AH169" s="10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</row>
    <row r="170" spans="8:63" x14ac:dyDescent="0.2">
      <c r="H170" s="70"/>
      <c r="I170" s="70"/>
      <c r="J170" s="70"/>
      <c r="K170" s="71"/>
      <c r="L170" s="71"/>
      <c r="M170" s="71"/>
      <c r="N170" s="71"/>
      <c r="O170" s="71"/>
      <c r="P170" s="71"/>
      <c r="Q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101"/>
      <c r="AH170" s="10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</row>
    <row r="171" spans="8:63" x14ac:dyDescent="0.2">
      <c r="H171" s="70"/>
      <c r="I171" s="70"/>
      <c r="J171" s="70"/>
      <c r="K171" s="71"/>
      <c r="L171" s="71"/>
      <c r="M171" s="71"/>
      <c r="N171" s="71"/>
      <c r="O171" s="71"/>
      <c r="P171" s="71"/>
      <c r="Q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101"/>
      <c r="AH171" s="10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</row>
    <row r="172" spans="8:63" x14ac:dyDescent="0.2">
      <c r="H172" s="70"/>
      <c r="I172" s="70"/>
      <c r="J172" s="70"/>
      <c r="K172" s="71"/>
      <c r="L172" s="71"/>
      <c r="M172" s="71"/>
      <c r="N172" s="71"/>
      <c r="O172" s="71"/>
      <c r="P172" s="71"/>
      <c r="Q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101"/>
      <c r="AH172" s="10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</row>
    <row r="173" spans="8:63" x14ac:dyDescent="0.2">
      <c r="H173" s="70"/>
      <c r="I173" s="70"/>
      <c r="J173" s="70"/>
      <c r="K173" s="71"/>
      <c r="L173" s="71"/>
      <c r="M173" s="71"/>
      <c r="N173" s="71"/>
      <c r="O173" s="71"/>
      <c r="P173" s="71"/>
      <c r="Q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101"/>
      <c r="AH173" s="10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</row>
    <row r="174" spans="8:63" x14ac:dyDescent="0.2">
      <c r="H174" s="70"/>
      <c r="I174" s="70"/>
      <c r="J174" s="70"/>
      <c r="K174" s="71"/>
      <c r="L174" s="71"/>
      <c r="M174" s="71"/>
      <c r="N174" s="71"/>
      <c r="O174" s="71"/>
      <c r="P174" s="71"/>
      <c r="Q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101"/>
      <c r="AH174" s="10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</row>
    <row r="175" spans="8:63" x14ac:dyDescent="0.2">
      <c r="H175" s="70"/>
      <c r="I175" s="70"/>
      <c r="J175" s="70"/>
      <c r="K175" s="71"/>
      <c r="L175" s="71"/>
      <c r="M175" s="71"/>
      <c r="N175" s="71"/>
      <c r="O175" s="71"/>
      <c r="P175" s="71"/>
      <c r="Q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101"/>
      <c r="AH175" s="10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</row>
    <row r="176" spans="8:63" x14ac:dyDescent="0.2">
      <c r="H176" s="70"/>
      <c r="I176" s="70"/>
      <c r="J176" s="70"/>
      <c r="K176" s="71"/>
      <c r="L176" s="71"/>
      <c r="M176" s="71"/>
      <c r="N176" s="71"/>
      <c r="O176" s="71"/>
      <c r="P176" s="71"/>
      <c r="Q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101"/>
      <c r="AH176" s="10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</row>
    <row r="177" spans="8:63" x14ac:dyDescent="0.2">
      <c r="H177" s="70"/>
      <c r="I177" s="70"/>
      <c r="J177" s="70"/>
      <c r="K177" s="71"/>
      <c r="L177" s="71"/>
      <c r="M177" s="71"/>
      <c r="N177" s="71"/>
      <c r="O177" s="71"/>
      <c r="P177" s="71"/>
      <c r="Q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101"/>
      <c r="AH177" s="10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</row>
    <row r="178" spans="8:63" x14ac:dyDescent="0.2">
      <c r="H178" s="70"/>
      <c r="I178" s="70"/>
      <c r="J178" s="70"/>
      <c r="K178" s="71"/>
      <c r="L178" s="71"/>
      <c r="M178" s="71"/>
      <c r="N178" s="71"/>
      <c r="O178" s="71"/>
      <c r="P178" s="71"/>
      <c r="Q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101"/>
      <c r="AH178" s="10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</row>
    <row r="179" spans="8:63" x14ac:dyDescent="0.2">
      <c r="H179" s="70"/>
      <c r="I179" s="70"/>
      <c r="J179" s="70"/>
      <c r="K179" s="71"/>
      <c r="L179" s="71"/>
      <c r="M179" s="71"/>
      <c r="N179" s="71"/>
      <c r="O179" s="71"/>
      <c r="P179" s="71"/>
      <c r="Q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101"/>
      <c r="AH179" s="10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</row>
    <row r="180" spans="8:63" x14ac:dyDescent="0.2">
      <c r="H180" s="70"/>
      <c r="I180" s="70"/>
      <c r="J180" s="70"/>
      <c r="K180" s="71"/>
      <c r="L180" s="71"/>
      <c r="M180" s="71"/>
      <c r="N180" s="71"/>
      <c r="O180" s="71"/>
      <c r="P180" s="71"/>
      <c r="Q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101"/>
      <c r="AH180" s="10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</row>
    <row r="181" spans="8:63" x14ac:dyDescent="0.2">
      <c r="H181" s="70"/>
      <c r="I181" s="70"/>
      <c r="J181" s="70"/>
      <c r="K181" s="71"/>
      <c r="L181" s="71"/>
      <c r="M181" s="71"/>
      <c r="N181" s="71"/>
      <c r="O181" s="71"/>
      <c r="P181" s="71"/>
      <c r="Q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101"/>
      <c r="AH181" s="10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</row>
    <row r="182" spans="8:63" x14ac:dyDescent="0.2">
      <c r="H182" s="70"/>
      <c r="I182" s="70"/>
      <c r="J182" s="70"/>
      <c r="K182" s="71"/>
      <c r="L182" s="71"/>
      <c r="M182" s="71"/>
      <c r="N182" s="71"/>
      <c r="O182" s="71"/>
      <c r="P182" s="71"/>
      <c r="Q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101"/>
      <c r="AH182" s="10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</row>
    <row r="183" spans="8:63" x14ac:dyDescent="0.2">
      <c r="H183" s="70"/>
      <c r="I183" s="70"/>
      <c r="J183" s="70"/>
      <c r="K183" s="71"/>
      <c r="L183" s="71"/>
      <c r="M183" s="71"/>
      <c r="N183" s="71"/>
      <c r="O183" s="71"/>
      <c r="P183" s="71"/>
      <c r="Q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101"/>
      <c r="AH183" s="10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</row>
    <row r="184" spans="8:63" x14ac:dyDescent="0.2">
      <c r="H184" s="70"/>
      <c r="I184" s="70"/>
      <c r="J184" s="70"/>
      <c r="K184" s="71"/>
      <c r="L184" s="71"/>
      <c r="M184" s="71"/>
      <c r="N184" s="71"/>
      <c r="O184" s="71"/>
      <c r="P184" s="71"/>
      <c r="Q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101"/>
      <c r="AH184" s="10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</row>
    <row r="185" spans="8:63" x14ac:dyDescent="0.2">
      <c r="H185" s="70"/>
      <c r="I185" s="70"/>
      <c r="J185" s="70"/>
      <c r="K185" s="71"/>
      <c r="L185" s="71"/>
      <c r="M185" s="71"/>
      <c r="N185" s="71"/>
      <c r="O185" s="71"/>
      <c r="P185" s="71"/>
      <c r="Q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101"/>
      <c r="AH185" s="10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</row>
    <row r="186" spans="8:63" x14ac:dyDescent="0.2">
      <c r="H186" s="70"/>
      <c r="I186" s="70"/>
      <c r="J186" s="70"/>
      <c r="K186" s="71"/>
      <c r="L186" s="71"/>
      <c r="M186" s="71"/>
      <c r="N186" s="71"/>
      <c r="O186" s="71"/>
      <c r="P186" s="71"/>
      <c r="Q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101"/>
      <c r="AH186" s="10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</row>
    <row r="187" spans="8:63" x14ac:dyDescent="0.2">
      <c r="H187" s="70"/>
      <c r="I187" s="70"/>
      <c r="J187" s="70"/>
      <c r="K187" s="71"/>
      <c r="L187" s="71"/>
      <c r="M187" s="71"/>
      <c r="N187" s="71"/>
      <c r="O187" s="71"/>
      <c r="P187" s="71"/>
      <c r="Q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101"/>
      <c r="AH187" s="10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</row>
    <row r="188" spans="8:63" x14ac:dyDescent="0.2">
      <c r="H188" s="70"/>
      <c r="I188" s="70"/>
      <c r="J188" s="70"/>
      <c r="K188" s="71"/>
      <c r="L188" s="71"/>
      <c r="M188" s="71"/>
      <c r="N188" s="71"/>
      <c r="O188" s="71"/>
      <c r="P188" s="71"/>
      <c r="Q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101"/>
      <c r="AH188" s="10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</row>
    <row r="189" spans="8:63" x14ac:dyDescent="0.2">
      <c r="H189" s="70"/>
      <c r="I189" s="70"/>
      <c r="J189" s="70"/>
      <c r="K189" s="71"/>
      <c r="L189" s="71"/>
      <c r="M189" s="71"/>
      <c r="N189" s="71"/>
      <c r="O189" s="71"/>
      <c r="P189" s="71"/>
      <c r="Q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101"/>
      <c r="AH189" s="10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</row>
    <row r="190" spans="8:63" x14ac:dyDescent="0.2">
      <c r="H190" s="70"/>
      <c r="I190" s="70"/>
      <c r="J190" s="70"/>
      <c r="K190" s="71"/>
      <c r="L190" s="71"/>
      <c r="M190" s="71"/>
      <c r="N190" s="71"/>
      <c r="O190" s="71"/>
      <c r="P190" s="71"/>
      <c r="Q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101"/>
      <c r="AH190" s="10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</row>
    <row r="191" spans="8:63" x14ac:dyDescent="0.2">
      <c r="H191" s="70"/>
      <c r="I191" s="70"/>
      <c r="J191" s="70"/>
      <c r="K191" s="71"/>
      <c r="L191" s="71"/>
      <c r="M191" s="71"/>
      <c r="N191" s="71"/>
      <c r="O191" s="71"/>
      <c r="P191" s="71"/>
      <c r="Q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101"/>
      <c r="AH191" s="10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</row>
    <row r="192" spans="8:63" x14ac:dyDescent="0.2">
      <c r="H192" s="70"/>
      <c r="I192" s="70"/>
      <c r="J192" s="70"/>
      <c r="K192" s="71"/>
      <c r="L192" s="71"/>
      <c r="M192" s="71"/>
      <c r="N192" s="71"/>
      <c r="O192" s="71"/>
      <c r="P192" s="71"/>
      <c r="Q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101"/>
      <c r="AH192" s="10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</row>
    <row r="193" spans="8:63" x14ac:dyDescent="0.2">
      <c r="H193" s="70"/>
      <c r="I193" s="70"/>
      <c r="J193" s="70"/>
      <c r="K193" s="71"/>
      <c r="L193" s="71"/>
      <c r="M193" s="71"/>
      <c r="N193" s="71"/>
      <c r="O193" s="71"/>
      <c r="P193" s="71"/>
      <c r="Q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101"/>
      <c r="AH193" s="10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</row>
    <row r="194" spans="8:63" x14ac:dyDescent="0.2">
      <c r="H194" s="70"/>
      <c r="I194" s="70"/>
      <c r="J194" s="70"/>
      <c r="K194" s="71"/>
      <c r="L194" s="71"/>
      <c r="M194" s="71"/>
      <c r="N194" s="71"/>
      <c r="O194" s="71"/>
      <c r="P194" s="71"/>
      <c r="Q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101"/>
      <c r="AH194" s="10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</row>
    <row r="195" spans="8:63" x14ac:dyDescent="0.2">
      <c r="H195" s="70"/>
      <c r="I195" s="70"/>
      <c r="J195" s="70"/>
      <c r="K195" s="71"/>
      <c r="L195" s="71"/>
      <c r="M195" s="71"/>
      <c r="N195" s="71"/>
      <c r="O195" s="71"/>
      <c r="P195" s="71"/>
      <c r="Q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101"/>
      <c r="AH195" s="10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</row>
    <row r="196" spans="8:63" x14ac:dyDescent="0.2">
      <c r="H196" s="70"/>
      <c r="I196" s="70"/>
      <c r="J196" s="70"/>
      <c r="K196" s="71"/>
      <c r="L196" s="71"/>
      <c r="M196" s="71"/>
      <c r="N196" s="71"/>
      <c r="O196" s="71"/>
      <c r="P196" s="71"/>
      <c r="Q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101"/>
      <c r="AH196" s="10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</row>
    <row r="197" spans="8:63" x14ac:dyDescent="0.2">
      <c r="H197" s="70"/>
      <c r="I197" s="70"/>
      <c r="J197" s="70"/>
      <c r="K197" s="71"/>
      <c r="L197" s="71"/>
      <c r="M197" s="71"/>
      <c r="N197" s="71"/>
      <c r="O197" s="71"/>
      <c r="P197" s="71"/>
      <c r="Q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101"/>
      <c r="AH197" s="10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</row>
    <row r="198" spans="8:63" x14ac:dyDescent="0.2">
      <c r="H198" s="70"/>
      <c r="I198" s="70"/>
      <c r="J198" s="70"/>
      <c r="K198" s="71"/>
      <c r="L198" s="71"/>
      <c r="M198" s="71"/>
      <c r="N198" s="71"/>
      <c r="O198" s="71"/>
      <c r="P198" s="71"/>
      <c r="Q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101"/>
      <c r="AH198" s="10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</row>
    <row r="199" spans="8:63" x14ac:dyDescent="0.2">
      <c r="H199" s="70"/>
      <c r="I199" s="70"/>
      <c r="J199" s="70"/>
      <c r="K199" s="71"/>
      <c r="L199" s="71"/>
      <c r="M199" s="71"/>
      <c r="N199" s="71"/>
      <c r="O199" s="71"/>
      <c r="P199" s="71"/>
      <c r="Q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101"/>
      <c r="AH199" s="10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</row>
    <row r="200" spans="8:63" x14ac:dyDescent="0.2">
      <c r="H200" s="70"/>
      <c r="I200" s="70"/>
      <c r="J200" s="70"/>
      <c r="K200" s="71"/>
      <c r="L200" s="71"/>
      <c r="M200" s="71"/>
      <c r="N200" s="71"/>
      <c r="O200" s="71"/>
      <c r="P200" s="71"/>
      <c r="Q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101"/>
      <c r="AH200" s="10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</row>
    <row r="201" spans="8:63" x14ac:dyDescent="0.2">
      <c r="H201" s="70"/>
      <c r="I201" s="70"/>
      <c r="J201" s="70"/>
      <c r="K201" s="71"/>
      <c r="L201" s="71"/>
      <c r="M201" s="71"/>
      <c r="N201" s="71"/>
      <c r="O201" s="71"/>
      <c r="P201" s="71"/>
    </row>
    <row r="202" spans="8:63" x14ac:dyDescent="0.2">
      <c r="H202" s="70"/>
      <c r="I202" s="70"/>
      <c r="J202" s="70"/>
      <c r="K202" s="71"/>
      <c r="L202" s="71"/>
      <c r="M202" s="71"/>
      <c r="N202" s="71"/>
      <c r="O202" s="71"/>
      <c r="P202" s="71"/>
    </row>
    <row r="203" spans="8:63" x14ac:dyDescent="0.2">
      <c r="H203" s="70"/>
      <c r="I203" s="70"/>
      <c r="J203" s="70"/>
      <c r="K203" s="71"/>
      <c r="L203" s="71"/>
      <c r="M203" s="71"/>
      <c r="N203" s="71"/>
      <c r="O203" s="71"/>
      <c r="P203" s="71"/>
    </row>
    <row r="204" spans="8:63" x14ac:dyDescent="0.2">
      <c r="H204" s="70"/>
      <c r="I204" s="70"/>
      <c r="J204" s="70"/>
      <c r="K204" s="71"/>
      <c r="L204" s="71"/>
      <c r="M204" s="71"/>
      <c r="N204" s="71"/>
      <c r="O204" s="71"/>
      <c r="P204" s="71"/>
    </row>
  </sheetData>
  <sheetProtection sheet="1" selectLockedCells="1"/>
  <mergeCells count="26">
    <mergeCell ref="D83:F83"/>
    <mergeCell ref="D85:F85"/>
    <mergeCell ref="A1:A4"/>
    <mergeCell ref="D66:F68"/>
    <mergeCell ref="A60:E60"/>
    <mergeCell ref="A61:E61"/>
    <mergeCell ref="A74:F74"/>
    <mergeCell ref="A77:F77"/>
    <mergeCell ref="C13:G13"/>
    <mergeCell ref="C14:G14"/>
    <mergeCell ref="C16:G16"/>
    <mergeCell ref="A79:F79"/>
    <mergeCell ref="B29:C29"/>
    <mergeCell ref="B31:C31"/>
    <mergeCell ref="A64:E64"/>
    <mergeCell ref="B25:E25"/>
    <mergeCell ref="U4:U6"/>
    <mergeCell ref="B23:C23"/>
    <mergeCell ref="B27:C27"/>
    <mergeCell ref="B1:E2"/>
    <mergeCell ref="B3:E4"/>
    <mergeCell ref="F1:G1"/>
    <mergeCell ref="F2:G2"/>
    <mergeCell ref="F3:G3"/>
    <mergeCell ref="F4:G4"/>
    <mergeCell ref="C15:G15"/>
  </mergeCells>
  <conditionalFormatting sqref="A81:F85">
    <cfRule type="expression" dxfId="2" priority="4" stopIfTrue="1">
      <formula>$A$82="Inscription validée"</formula>
    </cfRule>
  </conditionalFormatting>
  <conditionalFormatting sqref="A82">
    <cfRule type="expression" dxfId="1" priority="3" stopIfTrue="1">
      <formula>$A$82="Inscription validée"</formula>
    </cfRule>
  </conditionalFormatting>
  <conditionalFormatting sqref="G52:G53">
    <cfRule type="cellIs" dxfId="0" priority="1" operator="between">
      <formula>1</formula>
      <formula>400</formula>
    </cfRule>
  </conditionalFormatting>
  <dataValidations count="9">
    <dataValidation type="list" allowBlank="1" showInputMessage="1" showErrorMessage="1" sqref="B67" xr:uid="{00000000-0002-0000-0000-000000000000}">
      <formula1>$AA$1:$AA$10</formula1>
    </dataValidation>
    <dataValidation type="list" showInputMessage="1" showErrorMessage="1" sqref="F55" xr:uid="{00000000-0002-0000-0000-000001000000}">
      <formula1>$X$1:$X$78</formula1>
    </dataValidation>
    <dataValidation type="textLength" operator="equal" allowBlank="1" showInputMessage="1" showErrorMessage="1" error="Veuillez entrer un numéro à 10 chiffres sans espace" sqref="B29:C29 E29:F29" xr:uid="{00000000-0002-0000-0000-000002000000}">
      <formula1>10</formula1>
    </dataValidation>
    <dataValidation type="textLength" operator="equal" allowBlank="1" showInputMessage="1" showErrorMessage="1" error="Veuillez entrer un code postal sur 5 chiffres sans espace" sqref="B27:C27" xr:uid="{00000000-0002-0000-0000-000003000000}">
      <formula1>5</formula1>
    </dataValidation>
    <dataValidation type="custom" allowBlank="1" showInputMessage="1" showErrorMessage="1" error="Veuillez saisir une adresse mail valide (pas de , ni d'espace)" sqref="B31:C31" xr:uid="{00000000-0002-0000-0000-000004000000}">
      <formula1>AND(FIND(".",B31,1)&gt;0,FIND("@",B31,1)&gt;0,ISERROR(FIND(" ",B31,1)),ISERROR(FIND(",",B31,1)))</formula1>
    </dataValidation>
    <dataValidation type="date" errorStyle="warning" allowBlank="1" showErrorMessage="1" errorTitle="Choisir une date" error="Exemple de format: 1/1/1999" sqref="C34:C51" xr:uid="{00000000-0002-0000-0000-000005000000}">
      <formula1>1</formula1>
      <formula2>47484</formula2>
    </dataValidation>
    <dataValidation type="list" errorStyle="warning" allowBlank="1" showErrorMessage="1" errorTitle="Choisir une date" error="Exemple de format: 1/1/1999" sqref="D34:D51" xr:uid="{00000000-0002-0000-0000-000006000000}">
      <formula1>categorie</formula1>
    </dataValidation>
    <dataValidation type="list" allowBlank="1" showErrorMessage="1" errorTitle="Choisir un cours de la liste" error="Pour accéder à la liste des cours, cliquer sur la flèche à droite de cette cellule. " promptTitle="Choisir dans la liste" sqref="E34:E51" xr:uid="{00000000-0002-0000-0000-000007000000}">
      <formula1>INDIRECT($D34)</formula1>
    </dataValidation>
    <dataValidation type="list" allowBlank="1" showInputMessage="1" showErrorMessage="1" sqref="F51:F53" xr:uid="{AE1FDF08-A0DE-4DEA-9BC6-3C5831B79292}">
      <formula1>IF($I$53=0,$L$51:$L$52,$L$52)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4" orientation="portrait" useFirstPageNumber="1" horizontalDpi="150" verticalDpi="15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Assuranceok">
              <controlPr defaultSize="0" autoFill="0" autoLine="0" autoPict="0" altText="assurance responsabilité civile">
                <anchor>
                  <from>
                    <xdr:col>2</xdr:col>
                    <xdr:colOff>142875</xdr:colOff>
                    <xdr:row>12</xdr:row>
                    <xdr:rowOff>28575</xdr:rowOff>
                  </from>
                  <to>
                    <xdr:col>2</xdr:col>
                    <xdr:colOff>447675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Assuranceok">
              <controlPr defaultSize="0" autoFill="0" autoLine="0" autoPict="0" altText="règlement">
                <anchor>
                  <from>
                    <xdr:col>2</xdr:col>
                    <xdr:colOff>142875</xdr:colOff>
                    <xdr:row>13</xdr:row>
                    <xdr:rowOff>38100</xdr:rowOff>
                  </from>
                  <to>
                    <xdr:col>2</xdr:col>
                    <xdr:colOff>447675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Assuranceok">
              <controlPr defaultSize="0" autoFill="0" autoLine="0" autoPict="0" altText="droit image">
                <anchor>
                  <from>
                    <xdr:col>2</xdr:col>
                    <xdr:colOff>133350</xdr:colOff>
                    <xdr:row>14</xdr:row>
                    <xdr:rowOff>38100</xdr:rowOff>
                  </from>
                  <to>
                    <xdr:col>2</xdr:col>
                    <xdr:colOff>438150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7" name="Assuranceok">
              <controlPr defaultSize="0" autoFill="0" autoLine="0" autoPict="0" altText="paiement complet reçu">
                <anchor moveWithCells="1">
                  <from>
                    <xdr:col>1</xdr:col>
                    <xdr:colOff>1543050</xdr:colOff>
                    <xdr:row>81</xdr:row>
                    <xdr:rowOff>209550</xdr:rowOff>
                  </from>
                  <to>
                    <xdr:col>2</xdr:col>
                    <xdr:colOff>228600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8" name="Assuranceok">
              <controlPr defaultSize="0" autoFill="0" autoLine="0" autoPict="0" altText="certificat médical reçu">
                <anchor moveWithCells="1">
                  <from>
                    <xdr:col>1</xdr:col>
                    <xdr:colOff>1543050</xdr:colOff>
                    <xdr:row>83</xdr:row>
                    <xdr:rowOff>219075</xdr:rowOff>
                  </from>
                  <to>
                    <xdr:col>2</xdr:col>
                    <xdr:colOff>228600</xdr:colOff>
                    <xdr:row>85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10</vt:i4>
      </vt:variant>
    </vt:vector>
  </HeadingPairs>
  <TitlesOfParts>
    <vt:vector size="11" baseType="lpstr">
      <vt:lpstr>Fiche inscription</vt:lpstr>
      <vt:lpstr>BIEN_ETRE</vt:lpstr>
      <vt:lpstr>CARTE_10_COURS</vt:lpstr>
      <vt:lpstr>categorie</vt:lpstr>
      <vt:lpstr>champtransparent</vt:lpstr>
      <vt:lpstr>DANSE_CLASSIQUE</vt:lpstr>
      <vt:lpstr>DANSE_CONTEMPORAINE</vt:lpstr>
      <vt:lpstr>DANSE_INITIATION</vt:lpstr>
      <vt:lpstr>DANSE_PARENT_ENFANT</vt:lpstr>
      <vt:lpstr>EVEIL_CORPOREL</vt:lpstr>
      <vt:lpstr>'Fiche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Pierre</cp:lastModifiedBy>
  <cp:lastPrinted>2018-06-10T19:17:56Z</cp:lastPrinted>
  <dcterms:created xsi:type="dcterms:W3CDTF">2015-09-20T21:07:47Z</dcterms:created>
  <dcterms:modified xsi:type="dcterms:W3CDTF">2022-06-23T20:42:46Z</dcterms:modified>
</cp:coreProperties>
</file>